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HGD\HGD\EINKAUF\2026\EK_SM_König\02_Lieferanten\02_EK - Getränke\Lindauer\01_Listungen\"/>
    </mc:Choice>
  </mc:AlternateContent>
  <xr:revisionPtr revIDLastSave="0" documentId="13_ncr:1_{B694AFD6-E0CD-4445-88AC-78ACB4F76768}" xr6:coauthVersionLast="47" xr6:coauthVersionMax="47" xr10:uidLastSave="{00000000-0000-0000-0000-000000000000}"/>
  <bookViews>
    <workbookView xWindow="0" yWindow="600" windowWidth="19200" windowHeight="11400" tabRatio="605" firstSheet="1" activeTab="1" xr2:uid="{00000000-000D-0000-FFFF-FFFF00000000}"/>
  </bookViews>
  <sheets>
    <sheet name="Tabelle1" sheetId="9798" r:id="rId1"/>
    <sheet name="Listungsblatt" sheetId="9796" r:id="rId2"/>
  </sheets>
  <definedNames>
    <definedName name="_xlnm.Print_Area" localSheetId="1">Listungsblatt!$A$1:$AK$89</definedName>
    <definedName name="_xlnm.Print_Titles" localSheetId="1">Listungsblatt!#REF!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4" i="9796" l="1"/>
  <c r="AH19" i="9796"/>
  <c r="AG19" i="9796"/>
  <c r="AF19" i="9796"/>
  <c r="AF78" i="9796"/>
  <c r="AF87" i="9796"/>
  <c r="AF88" i="9796"/>
  <c r="AF89" i="9796"/>
  <c r="AF86" i="9796"/>
  <c r="AI87" i="9796"/>
  <c r="AI88" i="9796"/>
  <c r="AI89" i="9796"/>
  <c r="AI86" i="9796"/>
  <c r="AI20" i="9796"/>
  <c r="AF20" i="9796"/>
  <c r="Z20" i="9796"/>
  <c r="X20" i="9796"/>
  <c r="Y20" i="9796" s="1"/>
  <c r="T20" i="9796"/>
  <c r="V20" i="9796" s="1"/>
  <c r="Q20" i="9796"/>
  <c r="O20" i="9796"/>
  <c r="AI19" i="9796"/>
  <c r="Z19" i="9796"/>
  <c r="X19" i="9796"/>
  <c r="Y19" i="9796" s="1"/>
  <c r="T19" i="9796"/>
  <c r="V19" i="9796" s="1"/>
  <c r="Q19" i="9796"/>
  <c r="O19" i="9796"/>
  <c r="P19" i="9796" l="1"/>
  <c r="S19" i="9796"/>
  <c r="U19" i="9796" s="1"/>
  <c r="AG20" i="9796"/>
  <c r="P20" i="9796"/>
  <c r="AH20" i="9796"/>
  <c r="S20" i="9796"/>
  <c r="U20" i="9796" s="1"/>
  <c r="Q87" i="9796" l="1"/>
  <c r="Q88" i="9796"/>
  <c r="Q89" i="9796"/>
  <c r="Q86" i="9796"/>
  <c r="Z87" i="9796" l="1"/>
  <c r="AH87" i="9796" s="1"/>
  <c r="Z88" i="9796"/>
  <c r="AH88" i="9796" s="1"/>
  <c r="Z89" i="9796"/>
  <c r="AH89" i="9796" s="1"/>
  <c r="Z86" i="9796"/>
  <c r="AH86" i="9796" s="1"/>
  <c r="AA82" i="9796"/>
  <c r="X87" i="9796"/>
  <c r="Y87" i="9796" s="1"/>
  <c r="X88" i="9796"/>
  <c r="Y88" i="9796" s="1"/>
  <c r="X89" i="9796"/>
  <c r="Y89" i="9796" s="1"/>
  <c r="X86" i="9796"/>
  <c r="Y86" i="9796" s="1"/>
  <c r="AF85" i="9796"/>
  <c r="AB89" i="9796"/>
  <c r="AD89" i="9796" s="1"/>
  <c r="AC89" i="9796"/>
  <c r="AE89" i="9796" s="1"/>
  <c r="S89" i="9796"/>
  <c r="U89" i="9796" s="1"/>
  <c r="O89" i="9796"/>
  <c r="P89" i="9796" s="1"/>
  <c r="AB88" i="9796"/>
  <c r="AD88" i="9796" s="1"/>
  <c r="AC88" i="9796"/>
  <c r="AE88" i="9796" s="1"/>
  <c r="S88" i="9796"/>
  <c r="U88" i="9796" s="1"/>
  <c r="O88" i="9796"/>
  <c r="P88" i="9796" s="1"/>
  <c r="AB87" i="9796"/>
  <c r="AD87" i="9796" s="1"/>
  <c r="AC87" i="9796"/>
  <c r="AE87" i="9796" s="1"/>
  <c r="S87" i="9796"/>
  <c r="U87" i="9796" s="1"/>
  <c r="O87" i="9796"/>
  <c r="P87" i="9796" s="1"/>
  <c r="AB86" i="9796"/>
  <c r="AD86" i="9796" s="1"/>
  <c r="AC86" i="9796"/>
  <c r="AE86" i="9796" s="1"/>
  <c r="S86" i="9796"/>
  <c r="U86" i="9796" s="1"/>
  <c r="O86" i="9796"/>
  <c r="AA29" i="9796"/>
  <c r="R29" i="9796"/>
  <c r="N29" i="9796"/>
  <c r="R4" i="9796"/>
  <c r="R5" i="9796"/>
  <c r="R6" i="9796"/>
  <c r="R7" i="9796"/>
  <c r="R8" i="9796"/>
  <c r="R9" i="9796"/>
  <c r="R10" i="9796"/>
  <c r="R11" i="9796"/>
  <c r="R12" i="9796"/>
  <c r="R13" i="9796"/>
  <c r="R14" i="9796"/>
  <c r="R15" i="9796"/>
  <c r="R16" i="9796"/>
  <c r="R17" i="9796"/>
  <c r="R18" i="9796"/>
  <c r="R21" i="9796"/>
  <c r="R22" i="9796"/>
  <c r="R23" i="9796"/>
  <c r="R24" i="9796"/>
  <c r="R25" i="9796"/>
  <c r="R26" i="9796"/>
  <c r="R27" i="9796"/>
  <c r="R28" i="9796"/>
  <c r="R30" i="9796"/>
  <c r="R31" i="9796"/>
  <c r="R32" i="9796"/>
  <c r="R33" i="9796"/>
  <c r="R34" i="9796"/>
  <c r="R35" i="9796"/>
  <c r="R36" i="9796"/>
  <c r="R37" i="9796"/>
  <c r="R38" i="9796"/>
  <c r="R39" i="9796"/>
  <c r="R40" i="9796"/>
  <c r="R41" i="9796"/>
  <c r="R42" i="9796"/>
  <c r="R43" i="9796"/>
  <c r="R44" i="9796"/>
  <c r="R45" i="9796"/>
  <c r="R46" i="9796"/>
  <c r="R47" i="9796"/>
  <c r="R48" i="9796"/>
  <c r="R49" i="9796"/>
  <c r="R50" i="9796"/>
  <c r="R51" i="9796"/>
  <c r="R52" i="9796"/>
  <c r="R53" i="9796"/>
  <c r="R54" i="9796"/>
  <c r="R55" i="9796"/>
  <c r="R56" i="9796"/>
  <c r="R57" i="9796"/>
  <c r="R58" i="9796"/>
  <c r="R59" i="9796"/>
  <c r="R60" i="9796"/>
  <c r="R61" i="9796"/>
  <c r="R62" i="9796"/>
  <c r="R63" i="9796"/>
  <c r="R64" i="9796"/>
  <c r="R65" i="9796"/>
  <c r="R66" i="9796"/>
  <c r="R67" i="9796"/>
  <c r="R68" i="9796"/>
  <c r="R69" i="9796"/>
  <c r="R70" i="9796"/>
  <c r="R71" i="9796"/>
  <c r="R72" i="9796"/>
  <c r="R73" i="9796"/>
  <c r="R74" i="9796"/>
  <c r="R75" i="9796"/>
  <c r="R76" i="9796"/>
  <c r="R77" i="9796"/>
  <c r="R78" i="9796"/>
  <c r="R79" i="9796"/>
  <c r="R80" i="9796"/>
  <c r="R81" i="9796"/>
  <c r="R82" i="9796"/>
  <c r="R83" i="9796"/>
  <c r="R84" i="9796"/>
  <c r="R85" i="9796"/>
  <c r="R3" i="9796"/>
  <c r="AA4" i="9796"/>
  <c r="AC4" i="9796"/>
  <c r="AB4" i="9796"/>
  <c r="AE4" i="9796"/>
  <c r="AD4" i="9796"/>
  <c r="AA5" i="9796"/>
  <c r="AC5" i="9796"/>
  <c r="AB5" i="9796"/>
  <c r="AE5" i="9796"/>
  <c r="AD5" i="9796"/>
  <c r="AA6" i="9796"/>
  <c r="AC6" i="9796"/>
  <c r="AB6" i="9796"/>
  <c r="AE6" i="9796"/>
  <c r="AD6" i="9796"/>
  <c r="AA7" i="9796"/>
  <c r="AC7" i="9796"/>
  <c r="AB7" i="9796"/>
  <c r="AE7" i="9796"/>
  <c r="AD7" i="9796"/>
  <c r="AA8" i="9796"/>
  <c r="AC8" i="9796"/>
  <c r="AB8" i="9796"/>
  <c r="AE8" i="9796"/>
  <c r="AD8" i="9796"/>
  <c r="AA9" i="9796"/>
  <c r="AC9" i="9796"/>
  <c r="AB9" i="9796"/>
  <c r="AE9" i="9796"/>
  <c r="AD9" i="9796"/>
  <c r="AA10" i="9796"/>
  <c r="AC10" i="9796"/>
  <c r="AB10" i="9796"/>
  <c r="AE10" i="9796"/>
  <c r="AD10" i="9796"/>
  <c r="AA11" i="9796"/>
  <c r="AC11" i="9796"/>
  <c r="AB11" i="9796"/>
  <c r="AE11" i="9796"/>
  <c r="AD11" i="9796"/>
  <c r="AA12" i="9796"/>
  <c r="AC12" i="9796"/>
  <c r="AB12" i="9796"/>
  <c r="AE12" i="9796"/>
  <c r="AD12" i="9796"/>
  <c r="AA13" i="9796"/>
  <c r="AC13" i="9796"/>
  <c r="AB13" i="9796"/>
  <c r="AE13" i="9796"/>
  <c r="AD13" i="9796"/>
  <c r="AA14" i="9796"/>
  <c r="AC14" i="9796"/>
  <c r="AB14" i="9796"/>
  <c r="AE14" i="9796"/>
  <c r="AD14" i="9796"/>
  <c r="AA15" i="9796"/>
  <c r="AC15" i="9796"/>
  <c r="AB15" i="9796"/>
  <c r="AE15" i="9796"/>
  <c r="AD15" i="9796"/>
  <c r="AA16" i="9796"/>
  <c r="AC16" i="9796"/>
  <c r="AB16" i="9796"/>
  <c r="AE16" i="9796"/>
  <c r="AD16" i="9796"/>
  <c r="AA17" i="9796"/>
  <c r="AC17" i="9796"/>
  <c r="AB17" i="9796"/>
  <c r="AE17" i="9796"/>
  <c r="AD17" i="9796"/>
  <c r="AA18" i="9796"/>
  <c r="AC18" i="9796"/>
  <c r="AB18" i="9796"/>
  <c r="AE18" i="9796"/>
  <c r="AD18" i="9796"/>
  <c r="AA21" i="9796"/>
  <c r="AC21" i="9796"/>
  <c r="AB21" i="9796"/>
  <c r="AE21" i="9796"/>
  <c r="AD21" i="9796"/>
  <c r="AA22" i="9796"/>
  <c r="AC22" i="9796"/>
  <c r="AB22" i="9796"/>
  <c r="AE22" i="9796"/>
  <c r="AD22" i="9796"/>
  <c r="AA23" i="9796"/>
  <c r="AC23" i="9796"/>
  <c r="AB23" i="9796"/>
  <c r="AE23" i="9796"/>
  <c r="AD23" i="9796"/>
  <c r="AA24" i="9796"/>
  <c r="AC24" i="9796"/>
  <c r="AB24" i="9796"/>
  <c r="AE24" i="9796"/>
  <c r="AD24" i="9796"/>
  <c r="AA25" i="9796"/>
  <c r="AC25" i="9796"/>
  <c r="AB25" i="9796"/>
  <c r="AE25" i="9796"/>
  <c r="AD25" i="9796"/>
  <c r="AA26" i="9796"/>
  <c r="AC26" i="9796"/>
  <c r="AB26" i="9796"/>
  <c r="AE26" i="9796"/>
  <c r="AD26" i="9796"/>
  <c r="AA27" i="9796"/>
  <c r="AC27" i="9796"/>
  <c r="AB27" i="9796"/>
  <c r="AE27" i="9796"/>
  <c r="AD27" i="9796"/>
  <c r="AA28" i="9796"/>
  <c r="AC28" i="9796"/>
  <c r="AB28" i="9796"/>
  <c r="AE28" i="9796"/>
  <c r="AD28" i="9796"/>
  <c r="AC29" i="9796"/>
  <c r="AB29" i="9796"/>
  <c r="AE29" i="9796"/>
  <c r="AD29" i="9796"/>
  <c r="AA30" i="9796"/>
  <c r="AC30" i="9796"/>
  <c r="AB30" i="9796"/>
  <c r="AE30" i="9796"/>
  <c r="AD30" i="9796"/>
  <c r="AA31" i="9796"/>
  <c r="AC31" i="9796"/>
  <c r="AB31" i="9796"/>
  <c r="AE31" i="9796"/>
  <c r="AD31" i="9796"/>
  <c r="AA32" i="9796"/>
  <c r="AC32" i="9796"/>
  <c r="AB32" i="9796"/>
  <c r="AE32" i="9796"/>
  <c r="AD32" i="9796"/>
  <c r="AA33" i="9796"/>
  <c r="AC33" i="9796"/>
  <c r="AB33" i="9796"/>
  <c r="AE33" i="9796"/>
  <c r="AD33" i="9796"/>
  <c r="AA34" i="9796"/>
  <c r="AC34" i="9796"/>
  <c r="AB34" i="9796"/>
  <c r="AE34" i="9796"/>
  <c r="AD34" i="9796"/>
  <c r="AA35" i="9796"/>
  <c r="AC35" i="9796"/>
  <c r="AB35" i="9796"/>
  <c r="AE35" i="9796"/>
  <c r="AD35" i="9796"/>
  <c r="AA36" i="9796"/>
  <c r="AC36" i="9796"/>
  <c r="AB36" i="9796"/>
  <c r="AE36" i="9796"/>
  <c r="AD36" i="9796"/>
  <c r="AA37" i="9796"/>
  <c r="AC37" i="9796"/>
  <c r="AB37" i="9796"/>
  <c r="AE37" i="9796"/>
  <c r="AD37" i="9796"/>
  <c r="AA38" i="9796"/>
  <c r="AC38" i="9796"/>
  <c r="AB38" i="9796"/>
  <c r="AE38" i="9796"/>
  <c r="AD38" i="9796"/>
  <c r="AA39" i="9796"/>
  <c r="AC39" i="9796"/>
  <c r="AB39" i="9796"/>
  <c r="AE39" i="9796"/>
  <c r="AD39" i="9796"/>
  <c r="AA40" i="9796"/>
  <c r="AC40" i="9796"/>
  <c r="AB40" i="9796"/>
  <c r="AE40" i="9796"/>
  <c r="AD40" i="9796"/>
  <c r="AA41" i="9796"/>
  <c r="AC41" i="9796"/>
  <c r="AB41" i="9796"/>
  <c r="AE41" i="9796"/>
  <c r="AD41" i="9796"/>
  <c r="AA42" i="9796"/>
  <c r="AC42" i="9796"/>
  <c r="AB42" i="9796"/>
  <c r="AE42" i="9796"/>
  <c r="AD42" i="9796"/>
  <c r="AA43" i="9796"/>
  <c r="AC43" i="9796"/>
  <c r="AB43" i="9796"/>
  <c r="AE43" i="9796"/>
  <c r="AD43" i="9796"/>
  <c r="AA44" i="9796"/>
  <c r="AC44" i="9796"/>
  <c r="AB44" i="9796"/>
  <c r="AE44" i="9796"/>
  <c r="AD44" i="9796"/>
  <c r="AA45" i="9796"/>
  <c r="AC45" i="9796"/>
  <c r="AB45" i="9796"/>
  <c r="AE45" i="9796"/>
  <c r="AD45" i="9796"/>
  <c r="AA46" i="9796"/>
  <c r="AC46" i="9796"/>
  <c r="AB46" i="9796"/>
  <c r="AE46" i="9796"/>
  <c r="AD46" i="9796"/>
  <c r="AA47" i="9796"/>
  <c r="AC47" i="9796"/>
  <c r="AB47" i="9796"/>
  <c r="AE47" i="9796"/>
  <c r="AD47" i="9796"/>
  <c r="AA48" i="9796"/>
  <c r="AC48" i="9796"/>
  <c r="AB48" i="9796"/>
  <c r="AE48" i="9796"/>
  <c r="AD48" i="9796"/>
  <c r="AA49" i="9796"/>
  <c r="AC49" i="9796"/>
  <c r="AB49" i="9796"/>
  <c r="AE49" i="9796"/>
  <c r="AD49" i="9796"/>
  <c r="AA50" i="9796"/>
  <c r="AC50" i="9796"/>
  <c r="AB50" i="9796"/>
  <c r="AE50" i="9796"/>
  <c r="AD50" i="9796"/>
  <c r="AA51" i="9796"/>
  <c r="AC51" i="9796"/>
  <c r="AB51" i="9796"/>
  <c r="AE51" i="9796"/>
  <c r="AD51" i="9796"/>
  <c r="AA52" i="9796"/>
  <c r="AC52" i="9796"/>
  <c r="AB52" i="9796"/>
  <c r="AE52" i="9796"/>
  <c r="AD52" i="9796"/>
  <c r="AA53" i="9796"/>
  <c r="AC53" i="9796"/>
  <c r="AB53" i="9796"/>
  <c r="AE53" i="9796"/>
  <c r="AD53" i="9796"/>
  <c r="AA54" i="9796"/>
  <c r="AC54" i="9796"/>
  <c r="AB54" i="9796"/>
  <c r="AE54" i="9796"/>
  <c r="AD54" i="9796"/>
  <c r="AA55" i="9796"/>
  <c r="AC55" i="9796"/>
  <c r="AB55" i="9796"/>
  <c r="AE55" i="9796"/>
  <c r="AD55" i="9796"/>
  <c r="AA56" i="9796"/>
  <c r="AC56" i="9796"/>
  <c r="AB56" i="9796"/>
  <c r="AE56" i="9796"/>
  <c r="AD56" i="9796"/>
  <c r="AA57" i="9796"/>
  <c r="AC57" i="9796"/>
  <c r="AB57" i="9796"/>
  <c r="AE57" i="9796"/>
  <c r="AD57" i="9796"/>
  <c r="AA58" i="9796"/>
  <c r="AC58" i="9796"/>
  <c r="AB58" i="9796"/>
  <c r="AE58" i="9796"/>
  <c r="AD58" i="9796"/>
  <c r="AA59" i="9796"/>
  <c r="AC59" i="9796"/>
  <c r="AB59" i="9796"/>
  <c r="AE59" i="9796"/>
  <c r="AD59" i="9796"/>
  <c r="AA60" i="9796"/>
  <c r="AC60" i="9796"/>
  <c r="AB60" i="9796"/>
  <c r="AE60" i="9796"/>
  <c r="AD60" i="9796"/>
  <c r="AA61" i="9796"/>
  <c r="AC61" i="9796"/>
  <c r="AB61" i="9796"/>
  <c r="AE61" i="9796"/>
  <c r="AD61" i="9796"/>
  <c r="AA62" i="9796"/>
  <c r="AC62" i="9796"/>
  <c r="AB62" i="9796"/>
  <c r="AE62" i="9796"/>
  <c r="AD62" i="9796"/>
  <c r="AA63" i="9796"/>
  <c r="AC63" i="9796"/>
  <c r="AB63" i="9796"/>
  <c r="AE63" i="9796"/>
  <c r="AD63" i="9796"/>
  <c r="AA64" i="9796"/>
  <c r="AC64" i="9796"/>
  <c r="AB64" i="9796"/>
  <c r="AE64" i="9796"/>
  <c r="AD64" i="9796"/>
  <c r="AA65" i="9796"/>
  <c r="AC65" i="9796"/>
  <c r="AB65" i="9796"/>
  <c r="AE65" i="9796"/>
  <c r="AD65" i="9796"/>
  <c r="AA66" i="9796"/>
  <c r="AC66" i="9796"/>
  <c r="AB66" i="9796"/>
  <c r="AE66" i="9796"/>
  <c r="AD66" i="9796"/>
  <c r="AA67" i="9796"/>
  <c r="AC67" i="9796"/>
  <c r="AB67" i="9796"/>
  <c r="AE67" i="9796"/>
  <c r="AD67" i="9796"/>
  <c r="AA68" i="9796"/>
  <c r="AC68" i="9796"/>
  <c r="AB68" i="9796"/>
  <c r="AE68" i="9796"/>
  <c r="AD68" i="9796"/>
  <c r="AA69" i="9796"/>
  <c r="AC69" i="9796"/>
  <c r="AB69" i="9796"/>
  <c r="AE69" i="9796"/>
  <c r="AD69" i="9796"/>
  <c r="AA70" i="9796"/>
  <c r="AC70" i="9796"/>
  <c r="AB70" i="9796"/>
  <c r="AE70" i="9796"/>
  <c r="AD70" i="9796"/>
  <c r="AA71" i="9796"/>
  <c r="AC71" i="9796"/>
  <c r="AB71" i="9796"/>
  <c r="AE71" i="9796"/>
  <c r="AD71" i="9796"/>
  <c r="AA72" i="9796"/>
  <c r="AC72" i="9796"/>
  <c r="AB72" i="9796"/>
  <c r="AE72" i="9796"/>
  <c r="AD72" i="9796"/>
  <c r="AA73" i="9796"/>
  <c r="AC73" i="9796"/>
  <c r="AB73" i="9796"/>
  <c r="AE73" i="9796"/>
  <c r="AD73" i="9796"/>
  <c r="AA74" i="9796"/>
  <c r="AC74" i="9796"/>
  <c r="AB74" i="9796"/>
  <c r="AE74" i="9796"/>
  <c r="AD74" i="9796"/>
  <c r="AA75" i="9796"/>
  <c r="AC75" i="9796"/>
  <c r="AB75" i="9796"/>
  <c r="AE75" i="9796"/>
  <c r="AD75" i="9796"/>
  <c r="AA76" i="9796"/>
  <c r="AC76" i="9796"/>
  <c r="AB76" i="9796"/>
  <c r="AE76" i="9796"/>
  <c r="AD76" i="9796"/>
  <c r="AA77" i="9796"/>
  <c r="AC77" i="9796"/>
  <c r="AB77" i="9796"/>
  <c r="AE77" i="9796"/>
  <c r="AD77" i="9796"/>
  <c r="AA78" i="9796"/>
  <c r="AC78" i="9796"/>
  <c r="AB78" i="9796"/>
  <c r="AE78" i="9796"/>
  <c r="AD78" i="9796"/>
  <c r="AA79" i="9796"/>
  <c r="AC79" i="9796"/>
  <c r="AB79" i="9796"/>
  <c r="AE79" i="9796"/>
  <c r="AD79" i="9796"/>
  <c r="AA80" i="9796"/>
  <c r="AC80" i="9796"/>
  <c r="AB80" i="9796"/>
  <c r="AE80" i="9796"/>
  <c r="AD80" i="9796"/>
  <c r="AA81" i="9796"/>
  <c r="AC81" i="9796"/>
  <c r="AB81" i="9796"/>
  <c r="AE81" i="9796"/>
  <c r="AD81" i="9796"/>
  <c r="AC82" i="9796"/>
  <c r="AB82" i="9796"/>
  <c r="AE82" i="9796"/>
  <c r="AD82" i="9796"/>
  <c r="AA83" i="9796"/>
  <c r="AC83" i="9796"/>
  <c r="AB83" i="9796"/>
  <c r="AE83" i="9796"/>
  <c r="AD83" i="9796"/>
  <c r="AA84" i="9796"/>
  <c r="AC84" i="9796"/>
  <c r="AB84" i="9796"/>
  <c r="AE84" i="9796"/>
  <c r="AD84" i="9796"/>
  <c r="AA85" i="9796"/>
  <c r="Y85" i="9796" s="1"/>
  <c r="AC85" i="9796"/>
  <c r="AB85" i="9796"/>
  <c r="AE85" i="9796"/>
  <c r="AD85" i="9796"/>
  <c r="AB3" i="9796"/>
  <c r="AD3" i="9796"/>
  <c r="AA3" i="9796"/>
  <c r="AC3" i="9796"/>
  <c r="AE3" i="9796"/>
  <c r="Y3" i="9796"/>
  <c r="T6" i="9796"/>
  <c r="S6" i="9796"/>
  <c r="V6" i="9796"/>
  <c r="U6" i="9796"/>
  <c r="T7" i="9796"/>
  <c r="S7" i="9796"/>
  <c r="V7" i="9796"/>
  <c r="U7" i="9796"/>
  <c r="T9" i="9796"/>
  <c r="S9" i="9796"/>
  <c r="V9" i="9796"/>
  <c r="U9" i="9796"/>
  <c r="T12" i="9796"/>
  <c r="S12" i="9796"/>
  <c r="V12" i="9796"/>
  <c r="U12" i="9796"/>
  <c r="T14" i="9796"/>
  <c r="S14" i="9796"/>
  <c r="V14" i="9796"/>
  <c r="U14" i="9796"/>
  <c r="S3" i="9796"/>
  <c r="U3" i="9796"/>
  <c r="T3" i="9796"/>
  <c r="V3" i="9796"/>
  <c r="X31" i="9796"/>
  <c r="AF16" i="9796"/>
  <c r="Y16" i="9796"/>
  <c r="O4" i="9796"/>
  <c r="O5" i="9796"/>
  <c r="O6" i="9796"/>
  <c r="P6" i="9796"/>
  <c r="O7" i="9796"/>
  <c r="P7" i="9796"/>
  <c r="O8" i="9796"/>
  <c r="O9" i="9796"/>
  <c r="P9" i="9796"/>
  <c r="O10" i="9796"/>
  <c r="O11" i="9796"/>
  <c r="O12" i="9796"/>
  <c r="P12" i="9796"/>
  <c r="O13" i="9796"/>
  <c r="O14" i="9796"/>
  <c r="P14" i="9796"/>
  <c r="O15" i="9796"/>
  <c r="O16" i="9796"/>
  <c r="O17" i="9796"/>
  <c r="O18" i="9796"/>
  <c r="O21" i="9796"/>
  <c r="O22" i="9796"/>
  <c r="O23" i="9796"/>
  <c r="O24" i="9796"/>
  <c r="O25" i="9796"/>
  <c r="O26" i="9796"/>
  <c r="O27" i="9796"/>
  <c r="O28" i="9796"/>
  <c r="O30" i="9796"/>
  <c r="O31" i="9796"/>
  <c r="O32" i="9796"/>
  <c r="O33" i="9796"/>
  <c r="O34" i="9796"/>
  <c r="O35" i="9796"/>
  <c r="O36" i="9796"/>
  <c r="O37" i="9796"/>
  <c r="O38" i="9796"/>
  <c r="O39" i="9796"/>
  <c r="O40" i="9796"/>
  <c r="O41" i="9796"/>
  <c r="O42" i="9796"/>
  <c r="O43" i="9796"/>
  <c r="O44" i="9796"/>
  <c r="O45" i="9796"/>
  <c r="O46" i="9796"/>
  <c r="O47" i="9796"/>
  <c r="O48" i="9796"/>
  <c r="O49" i="9796"/>
  <c r="O50" i="9796"/>
  <c r="O51" i="9796"/>
  <c r="O52" i="9796"/>
  <c r="O53" i="9796"/>
  <c r="O54" i="9796"/>
  <c r="O55" i="9796"/>
  <c r="O56" i="9796"/>
  <c r="O57" i="9796"/>
  <c r="O58" i="9796"/>
  <c r="O59" i="9796"/>
  <c r="O60" i="9796"/>
  <c r="O61" i="9796"/>
  <c r="O62" i="9796"/>
  <c r="O63" i="9796"/>
  <c r="O64" i="9796"/>
  <c r="O65" i="9796"/>
  <c r="O66" i="9796"/>
  <c r="O67" i="9796"/>
  <c r="O68" i="9796"/>
  <c r="O69" i="9796"/>
  <c r="O70" i="9796"/>
  <c r="O71" i="9796"/>
  <c r="O72" i="9796"/>
  <c r="O73" i="9796"/>
  <c r="O74" i="9796"/>
  <c r="O75" i="9796"/>
  <c r="O76" i="9796"/>
  <c r="O77" i="9796"/>
  <c r="O78" i="9796"/>
  <c r="AG78" i="9796" s="1"/>
  <c r="O79" i="9796"/>
  <c r="O80" i="9796"/>
  <c r="O81" i="9796"/>
  <c r="O82" i="9796"/>
  <c r="O83" i="9796"/>
  <c r="O84" i="9796"/>
  <c r="O85" i="9796"/>
  <c r="AH6" i="9796"/>
  <c r="AH7" i="9796"/>
  <c r="AH9" i="9796"/>
  <c r="AH12" i="9796"/>
  <c r="AH14" i="9796"/>
  <c r="AH3" i="9796"/>
  <c r="AI3" i="9796"/>
  <c r="AI6" i="9796"/>
  <c r="AI7" i="9796"/>
  <c r="AI9" i="9796"/>
  <c r="AI12" i="9796"/>
  <c r="AI14" i="9796"/>
  <c r="AG4" i="9796"/>
  <c r="AG5" i="9796"/>
  <c r="AG6" i="9796"/>
  <c r="AG7" i="9796"/>
  <c r="AG8" i="9796"/>
  <c r="AG9" i="9796"/>
  <c r="AG10" i="9796"/>
  <c r="AG11" i="9796"/>
  <c r="AG12" i="9796"/>
  <c r="AG13" i="9796"/>
  <c r="AG14" i="9796"/>
  <c r="AG15" i="9796"/>
  <c r="AG16" i="9796"/>
  <c r="AG17" i="9796"/>
  <c r="AG18" i="9796"/>
  <c r="AG21" i="9796"/>
  <c r="AG22" i="9796"/>
  <c r="AG23" i="9796"/>
  <c r="AG24" i="9796"/>
  <c r="AG25" i="9796"/>
  <c r="AG26" i="9796"/>
  <c r="AG27" i="9796"/>
  <c r="AG28" i="9796"/>
  <c r="AG29" i="9796"/>
  <c r="AG30" i="9796"/>
  <c r="AG31" i="9796"/>
  <c r="AG32" i="9796"/>
  <c r="AG33" i="9796"/>
  <c r="AG34" i="9796"/>
  <c r="AG35" i="9796"/>
  <c r="AG36" i="9796"/>
  <c r="AG37" i="9796"/>
  <c r="AG38" i="9796"/>
  <c r="AG39" i="9796"/>
  <c r="AG40" i="9796"/>
  <c r="AG41" i="9796"/>
  <c r="AG42" i="9796"/>
  <c r="AG43" i="9796"/>
  <c r="AG44" i="9796"/>
  <c r="AG45" i="9796"/>
  <c r="AG46" i="9796"/>
  <c r="AG47" i="9796"/>
  <c r="AG48" i="9796"/>
  <c r="AG49" i="9796"/>
  <c r="AG50" i="9796"/>
  <c r="AG51" i="9796"/>
  <c r="AG52" i="9796"/>
  <c r="AG53" i="9796"/>
  <c r="AG54" i="9796"/>
  <c r="AG55" i="9796"/>
  <c r="AG56" i="9796"/>
  <c r="AG57" i="9796"/>
  <c r="AG58" i="9796"/>
  <c r="AG59" i="9796"/>
  <c r="AG60" i="9796"/>
  <c r="AG61" i="9796"/>
  <c r="AG62" i="9796"/>
  <c r="AG63" i="9796"/>
  <c r="AG64" i="9796"/>
  <c r="AG65" i="9796"/>
  <c r="AG66" i="9796"/>
  <c r="AG67" i="9796"/>
  <c r="AG68" i="9796"/>
  <c r="AG69" i="9796"/>
  <c r="AG70" i="9796"/>
  <c r="AG71" i="9796"/>
  <c r="AG72" i="9796"/>
  <c r="AG73" i="9796"/>
  <c r="AG74" i="9796"/>
  <c r="AG75" i="9796"/>
  <c r="AG76" i="9796"/>
  <c r="AG77" i="9796"/>
  <c r="AG79" i="9796"/>
  <c r="AG80" i="9796"/>
  <c r="AG81" i="9796"/>
  <c r="AG82" i="9796"/>
  <c r="AG83" i="9796"/>
  <c r="AG84" i="9796"/>
  <c r="AG85" i="9796"/>
  <c r="AF4" i="9796"/>
  <c r="AF5" i="9796"/>
  <c r="AF6" i="9796"/>
  <c r="AF7" i="9796"/>
  <c r="AF8" i="9796"/>
  <c r="AF9" i="9796"/>
  <c r="AF10" i="9796"/>
  <c r="AF11" i="9796"/>
  <c r="AF12" i="9796"/>
  <c r="AF13" i="9796"/>
  <c r="AF14" i="9796"/>
  <c r="AF15" i="9796"/>
  <c r="AF17" i="9796"/>
  <c r="AF18" i="9796"/>
  <c r="AF21" i="9796"/>
  <c r="AF22" i="9796"/>
  <c r="AF23" i="9796"/>
  <c r="AF24" i="9796"/>
  <c r="AF25" i="9796"/>
  <c r="AF26" i="9796"/>
  <c r="AF27" i="9796"/>
  <c r="AF28" i="9796"/>
  <c r="AF29" i="9796"/>
  <c r="AF30" i="9796"/>
  <c r="AF31" i="9796"/>
  <c r="AF32" i="9796"/>
  <c r="AF33" i="9796"/>
  <c r="AF34" i="9796"/>
  <c r="AF35" i="9796"/>
  <c r="AF36" i="9796"/>
  <c r="AF37" i="9796"/>
  <c r="AF38" i="9796"/>
  <c r="AF39" i="9796"/>
  <c r="AF40" i="9796"/>
  <c r="AF41" i="9796"/>
  <c r="AF42" i="9796"/>
  <c r="AF43" i="9796"/>
  <c r="AF44" i="9796"/>
  <c r="AF45" i="9796"/>
  <c r="AF46" i="9796"/>
  <c r="AF47" i="9796"/>
  <c r="AF48" i="9796"/>
  <c r="AF49" i="9796"/>
  <c r="AF50" i="9796"/>
  <c r="AF51" i="9796"/>
  <c r="AF52" i="9796"/>
  <c r="AF53" i="9796"/>
  <c r="AF54" i="9796"/>
  <c r="AF55" i="9796"/>
  <c r="AF56" i="9796"/>
  <c r="AF57" i="9796"/>
  <c r="AF58" i="9796"/>
  <c r="AF59" i="9796"/>
  <c r="AF60" i="9796"/>
  <c r="AF61" i="9796"/>
  <c r="AF62" i="9796"/>
  <c r="AF63" i="9796"/>
  <c r="AF64" i="9796"/>
  <c r="AF65" i="9796"/>
  <c r="AF66" i="9796"/>
  <c r="AF67" i="9796"/>
  <c r="AF68" i="9796"/>
  <c r="AF69" i="9796"/>
  <c r="AF70" i="9796"/>
  <c r="AF71" i="9796"/>
  <c r="AF72" i="9796"/>
  <c r="AF73" i="9796"/>
  <c r="AF74" i="9796"/>
  <c r="AF75" i="9796"/>
  <c r="AF76" i="9796"/>
  <c r="AF77" i="9796"/>
  <c r="AF79" i="9796"/>
  <c r="AF80" i="9796"/>
  <c r="AF81" i="9796"/>
  <c r="AF82" i="9796"/>
  <c r="AF83" i="9796"/>
  <c r="AF84" i="9796"/>
  <c r="O3" i="9796"/>
  <c r="AG3" i="9796"/>
  <c r="AF3" i="9796"/>
  <c r="Y4" i="9796"/>
  <c r="Y5" i="9796"/>
  <c r="Y6" i="9796"/>
  <c r="Y7" i="9796"/>
  <c r="Y8" i="9796"/>
  <c r="Y9" i="9796"/>
  <c r="Y10" i="9796"/>
  <c r="Y11" i="9796"/>
  <c r="Y12" i="9796"/>
  <c r="Y13" i="9796"/>
  <c r="Y14" i="9796"/>
  <c r="Y15" i="9796"/>
  <c r="Y17" i="9796"/>
  <c r="Y18" i="9796"/>
  <c r="Y21" i="9796"/>
  <c r="Y22" i="9796"/>
  <c r="Y23" i="9796"/>
  <c r="Y24" i="9796"/>
  <c r="Y25" i="9796"/>
  <c r="Y26" i="9796"/>
  <c r="Y27" i="9796"/>
  <c r="Y28" i="9796"/>
  <c r="Y29" i="9796"/>
  <c r="Y30" i="9796"/>
  <c r="Y31" i="9796"/>
  <c r="Y32" i="9796"/>
  <c r="Y33" i="9796"/>
  <c r="Y34" i="9796"/>
  <c r="Y35" i="9796"/>
  <c r="Y36" i="9796"/>
  <c r="Y37" i="9796"/>
  <c r="Y38" i="9796"/>
  <c r="Y39" i="9796"/>
  <c r="Y40" i="9796"/>
  <c r="Y41" i="9796"/>
  <c r="Y42" i="9796"/>
  <c r="Y43" i="9796"/>
  <c r="Y44" i="9796"/>
  <c r="Y45" i="9796"/>
  <c r="Y46" i="9796"/>
  <c r="Y47" i="9796"/>
  <c r="Y48" i="9796"/>
  <c r="Y49" i="9796"/>
  <c r="Y50" i="9796"/>
  <c r="Y51" i="9796"/>
  <c r="Y52" i="9796"/>
  <c r="Y53" i="9796"/>
  <c r="Y54" i="9796"/>
  <c r="Y55" i="9796"/>
  <c r="Y56" i="9796"/>
  <c r="Y57" i="9796"/>
  <c r="Y58" i="9796"/>
  <c r="Y59" i="9796"/>
  <c r="Y60" i="9796"/>
  <c r="Y61" i="9796"/>
  <c r="Y62" i="9796"/>
  <c r="Y63" i="9796"/>
  <c r="Y64" i="9796"/>
  <c r="Y65" i="9796"/>
  <c r="Y66" i="9796"/>
  <c r="Y67" i="9796"/>
  <c r="Y68" i="9796"/>
  <c r="Y69" i="9796"/>
  <c r="Y70" i="9796"/>
  <c r="Y71" i="9796"/>
  <c r="Y72" i="9796"/>
  <c r="Y73" i="9796"/>
  <c r="Y74" i="9796"/>
  <c r="Y75" i="9796"/>
  <c r="Y76" i="9796"/>
  <c r="Y77" i="9796"/>
  <c r="Y78" i="9796"/>
  <c r="Y79" i="9796"/>
  <c r="Y80" i="9796"/>
  <c r="Y81" i="9796"/>
  <c r="Y82" i="9796"/>
  <c r="Y83" i="9796"/>
  <c r="Y84" i="9796"/>
  <c r="P3" i="9796"/>
  <c r="AI85" i="9796"/>
  <c r="AI84" i="9796"/>
  <c r="AI83" i="9796"/>
  <c r="AI82" i="9796"/>
  <c r="AI81" i="9796"/>
  <c r="AI80" i="9796"/>
  <c r="AI79" i="9796"/>
  <c r="AI78" i="9796"/>
  <c r="AI77" i="9796"/>
  <c r="AI76" i="9796"/>
  <c r="AI75" i="9796"/>
  <c r="AI74" i="9796"/>
  <c r="AI73" i="9796"/>
  <c r="AI72" i="9796"/>
  <c r="AI71" i="9796"/>
  <c r="AI70" i="9796"/>
  <c r="AI69" i="9796"/>
  <c r="AI68" i="9796"/>
  <c r="AI67" i="9796"/>
  <c r="AI66" i="9796"/>
  <c r="AI65" i="9796"/>
  <c r="AI64" i="9796"/>
  <c r="AI63" i="9796"/>
  <c r="AI62" i="9796"/>
  <c r="AI61" i="9796"/>
  <c r="AI60" i="9796"/>
  <c r="AI59" i="9796"/>
  <c r="AI58" i="9796"/>
  <c r="AI57" i="9796"/>
  <c r="AI56" i="9796"/>
  <c r="AI55" i="9796"/>
  <c r="AI54" i="9796"/>
  <c r="AI53" i="9796"/>
  <c r="AI52" i="9796"/>
  <c r="AI51" i="9796"/>
  <c r="AI50" i="9796"/>
  <c r="AI49" i="9796"/>
  <c r="AI48" i="9796"/>
  <c r="AI47" i="9796"/>
  <c r="AI46" i="9796"/>
  <c r="AI45" i="9796"/>
  <c r="AI44" i="9796"/>
  <c r="AI43" i="9796"/>
  <c r="AI42" i="9796"/>
  <c r="AI41" i="9796"/>
  <c r="AI40" i="9796"/>
  <c r="AI39" i="9796"/>
  <c r="AI38" i="9796"/>
  <c r="AI37" i="9796"/>
  <c r="AI36" i="9796"/>
  <c r="AI35" i="9796"/>
  <c r="AI34" i="9796"/>
  <c r="AI33" i="9796"/>
  <c r="AI32" i="9796"/>
  <c r="AI31" i="9796"/>
  <c r="AI30" i="9796"/>
  <c r="AI29" i="9796"/>
  <c r="AI28" i="9796"/>
  <c r="AI27" i="9796"/>
  <c r="AI26" i="9796"/>
  <c r="AI25" i="9796"/>
  <c r="AI24" i="9796"/>
  <c r="AI23" i="9796"/>
  <c r="AI22" i="9796"/>
  <c r="AI21" i="9796"/>
  <c r="AI18" i="9796"/>
  <c r="AI17" i="9796"/>
  <c r="AI15" i="9796"/>
  <c r="AI13" i="9796"/>
  <c r="AI11" i="9796"/>
  <c r="AI10" i="9796"/>
  <c r="AI8" i="9796"/>
  <c r="AI5" i="9796"/>
  <c r="AH85" i="9796"/>
  <c r="AH84" i="9796"/>
  <c r="AH83" i="9796"/>
  <c r="AH82" i="9796"/>
  <c r="AH81" i="9796"/>
  <c r="AH80" i="9796"/>
  <c r="AH79" i="9796"/>
  <c r="AH78" i="9796"/>
  <c r="AH77" i="9796"/>
  <c r="AH76" i="9796"/>
  <c r="AH75" i="9796"/>
  <c r="AH74" i="9796"/>
  <c r="AH73" i="9796"/>
  <c r="AH72" i="9796"/>
  <c r="AH71" i="9796"/>
  <c r="AH70" i="9796"/>
  <c r="AH69" i="9796"/>
  <c r="AH68" i="9796"/>
  <c r="AH67" i="9796"/>
  <c r="AH66" i="9796"/>
  <c r="AH65" i="9796"/>
  <c r="AH64" i="9796"/>
  <c r="AH63" i="9796"/>
  <c r="AH62" i="9796"/>
  <c r="AH61" i="9796"/>
  <c r="AH60" i="9796"/>
  <c r="AH59" i="9796"/>
  <c r="AH58" i="9796"/>
  <c r="AH57" i="9796"/>
  <c r="AH56" i="9796"/>
  <c r="AH55" i="9796"/>
  <c r="AH54" i="9796"/>
  <c r="AH53" i="9796"/>
  <c r="AH52" i="9796"/>
  <c r="AH51" i="9796"/>
  <c r="AH50" i="9796"/>
  <c r="AH49" i="9796"/>
  <c r="AH48" i="9796"/>
  <c r="AH47" i="9796"/>
  <c r="AH46" i="9796"/>
  <c r="AH45" i="9796"/>
  <c r="AH44" i="9796"/>
  <c r="AH43" i="9796"/>
  <c r="AH42" i="9796"/>
  <c r="AH41" i="9796"/>
  <c r="AH40" i="9796"/>
  <c r="AH39" i="9796"/>
  <c r="AH38" i="9796"/>
  <c r="AH37" i="9796"/>
  <c r="AH36" i="9796"/>
  <c r="AH35" i="9796"/>
  <c r="AH34" i="9796"/>
  <c r="AH33" i="9796"/>
  <c r="AH32" i="9796"/>
  <c r="AH31" i="9796"/>
  <c r="AH30" i="9796"/>
  <c r="AH29" i="9796"/>
  <c r="AH28" i="9796"/>
  <c r="AH27" i="9796"/>
  <c r="AH26" i="9796"/>
  <c r="AH25" i="9796"/>
  <c r="AH24" i="9796"/>
  <c r="AH23" i="9796"/>
  <c r="AH22" i="9796"/>
  <c r="AH21" i="9796"/>
  <c r="AH18" i="9796"/>
  <c r="AH17" i="9796"/>
  <c r="AH15" i="9796"/>
  <c r="AH13" i="9796"/>
  <c r="AH11" i="9796"/>
  <c r="AH10" i="9796"/>
  <c r="AH8" i="9796"/>
  <c r="AH5" i="9796"/>
  <c r="AH4" i="9796"/>
  <c r="P85" i="9796"/>
  <c r="P84" i="9796"/>
  <c r="P83" i="9796"/>
  <c r="P82" i="9796"/>
  <c r="P81" i="9796"/>
  <c r="P80" i="9796"/>
  <c r="P79" i="9796"/>
  <c r="P78" i="9796"/>
  <c r="P77" i="9796"/>
  <c r="P76" i="9796"/>
  <c r="P75" i="9796"/>
  <c r="P74" i="9796"/>
  <c r="P73" i="9796"/>
  <c r="P72" i="9796"/>
  <c r="P71" i="9796"/>
  <c r="P70" i="9796"/>
  <c r="P69" i="9796"/>
  <c r="P68" i="9796"/>
  <c r="P67" i="9796"/>
  <c r="P66" i="9796"/>
  <c r="P65" i="9796"/>
  <c r="P64" i="9796"/>
  <c r="P63" i="9796"/>
  <c r="P62" i="9796"/>
  <c r="P61" i="9796"/>
  <c r="P60" i="9796"/>
  <c r="P59" i="9796"/>
  <c r="P58" i="9796"/>
  <c r="P57" i="9796"/>
  <c r="P56" i="9796"/>
  <c r="P55" i="9796"/>
  <c r="P54" i="9796"/>
  <c r="P53" i="9796"/>
  <c r="P52" i="9796"/>
  <c r="P51" i="9796"/>
  <c r="P50" i="9796"/>
  <c r="P49" i="9796"/>
  <c r="P48" i="9796"/>
  <c r="P47" i="9796"/>
  <c r="P46" i="9796"/>
  <c r="P45" i="9796"/>
  <c r="P44" i="9796"/>
  <c r="P43" i="9796"/>
  <c r="P42" i="9796"/>
  <c r="P41" i="9796"/>
  <c r="P40" i="9796"/>
  <c r="P39" i="9796"/>
  <c r="P38" i="9796"/>
  <c r="P37" i="9796"/>
  <c r="P36" i="9796"/>
  <c r="P35" i="9796"/>
  <c r="P34" i="9796"/>
  <c r="P33" i="9796"/>
  <c r="P32" i="9796"/>
  <c r="P31" i="9796"/>
  <c r="P30" i="9796"/>
  <c r="P29" i="9796"/>
  <c r="P28" i="9796"/>
  <c r="P27" i="9796"/>
  <c r="P26" i="9796"/>
  <c r="P25" i="9796"/>
  <c r="P24" i="9796"/>
  <c r="P23" i="9796"/>
  <c r="P22" i="9796"/>
  <c r="P21" i="9796"/>
  <c r="P18" i="9796"/>
  <c r="P17" i="9796"/>
  <c r="P16" i="9796"/>
  <c r="P15" i="9796"/>
  <c r="P13" i="9796"/>
  <c r="P11" i="9796"/>
  <c r="P10" i="9796"/>
  <c r="P8" i="9796"/>
  <c r="P5" i="9796"/>
  <c r="P4" i="9796"/>
  <c r="AH16" i="9796"/>
  <c r="AI16" i="9796"/>
  <c r="S85" i="9796"/>
  <c r="U85" i="9796"/>
  <c r="T85" i="9796"/>
  <c r="V85" i="9796"/>
  <c r="S84" i="9796"/>
  <c r="U84" i="9796"/>
  <c r="T84" i="9796"/>
  <c r="V84" i="9796"/>
  <c r="S83" i="9796"/>
  <c r="U83" i="9796"/>
  <c r="T83" i="9796"/>
  <c r="V83" i="9796"/>
  <c r="S82" i="9796"/>
  <c r="U82" i="9796"/>
  <c r="T82" i="9796"/>
  <c r="V82" i="9796"/>
  <c r="S81" i="9796"/>
  <c r="U81" i="9796"/>
  <c r="T81" i="9796"/>
  <c r="V81" i="9796"/>
  <c r="S80" i="9796"/>
  <c r="U80" i="9796"/>
  <c r="T80" i="9796"/>
  <c r="V80" i="9796"/>
  <c r="S79" i="9796"/>
  <c r="U79" i="9796"/>
  <c r="T79" i="9796"/>
  <c r="V79" i="9796"/>
  <c r="S78" i="9796"/>
  <c r="U78" i="9796"/>
  <c r="T78" i="9796"/>
  <c r="V78" i="9796"/>
  <c r="S77" i="9796"/>
  <c r="U77" i="9796"/>
  <c r="T77" i="9796"/>
  <c r="V77" i="9796"/>
  <c r="S76" i="9796"/>
  <c r="U76" i="9796"/>
  <c r="T76" i="9796"/>
  <c r="V76" i="9796"/>
  <c r="S75" i="9796"/>
  <c r="U75" i="9796"/>
  <c r="T75" i="9796"/>
  <c r="V75" i="9796"/>
  <c r="S74" i="9796"/>
  <c r="U74" i="9796"/>
  <c r="T74" i="9796"/>
  <c r="V74" i="9796"/>
  <c r="S73" i="9796"/>
  <c r="U73" i="9796"/>
  <c r="T73" i="9796"/>
  <c r="V73" i="9796"/>
  <c r="S72" i="9796"/>
  <c r="U72" i="9796"/>
  <c r="T72" i="9796"/>
  <c r="V72" i="9796"/>
  <c r="S71" i="9796"/>
  <c r="U71" i="9796"/>
  <c r="T71" i="9796"/>
  <c r="V71" i="9796"/>
  <c r="S70" i="9796"/>
  <c r="U70" i="9796"/>
  <c r="T70" i="9796"/>
  <c r="V70" i="9796"/>
  <c r="S69" i="9796"/>
  <c r="U69" i="9796"/>
  <c r="T69" i="9796"/>
  <c r="V69" i="9796"/>
  <c r="S68" i="9796"/>
  <c r="U68" i="9796"/>
  <c r="T68" i="9796"/>
  <c r="V68" i="9796"/>
  <c r="S67" i="9796"/>
  <c r="U67" i="9796"/>
  <c r="T67" i="9796"/>
  <c r="V67" i="9796"/>
  <c r="S66" i="9796"/>
  <c r="U66" i="9796"/>
  <c r="T66" i="9796"/>
  <c r="V66" i="9796"/>
  <c r="S65" i="9796"/>
  <c r="U65" i="9796"/>
  <c r="T65" i="9796"/>
  <c r="V65" i="9796"/>
  <c r="S64" i="9796"/>
  <c r="U64" i="9796"/>
  <c r="T64" i="9796"/>
  <c r="V64" i="9796"/>
  <c r="S63" i="9796"/>
  <c r="U63" i="9796"/>
  <c r="T63" i="9796"/>
  <c r="V63" i="9796"/>
  <c r="S62" i="9796"/>
  <c r="U62" i="9796"/>
  <c r="T62" i="9796"/>
  <c r="V62" i="9796"/>
  <c r="S61" i="9796"/>
  <c r="U61" i="9796"/>
  <c r="T61" i="9796"/>
  <c r="V61" i="9796"/>
  <c r="S60" i="9796"/>
  <c r="U60" i="9796"/>
  <c r="T60" i="9796"/>
  <c r="V60" i="9796"/>
  <c r="S59" i="9796"/>
  <c r="U59" i="9796"/>
  <c r="T59" i="9796"/>
  <c r="V59" i="9796"/>
  <c r="S58" i="9796"/>
  <c r="U58" i="9796"/>
  <c r="T58" i="9796"/>
  <c r="V58" i="9796"/>
  <c r="S57" i="9796"/>
  <c r="U57" i="9796"/>
  <c r="T57" i="9796"/>
  <c r="V57" i="9796"/>
  <c r="S56" i="9796"/>
  <c r="U56" i="9796"/>
  <c r="T56" i="9796"/>
  <c r="V56" i="9796"/>
  <c r="S55" i="9796"/>
  <c r="U55" i="9796"/>
  <c r="T55" i="9796"/>
  <c r="V55" i="9796"/>
  <c r="S54" i="9796"/>
  <c r="U54" i="9796"/>
  <c r="T54" i="9796"/>
  <c r="V54" i="9796"/>
  <c r="S53" i="9796"/>
  <c r="U53" i="9796"/>
  <c r="T53" i="9796"/>
  <c r="V53" i="9796"/>
  <c r="S52" i="9796"/>
  <c r="U52" i="9796"/>
  <c r="T52" i="9796"/>
  <c r="V52" i="9796"/>
  <c r="S51" i="9796"/>
  <c r="U51" i="9796"/>
  <c r="T51" i="9796"/>
  <c r="V51" i="9796"/>
  <c r="S50" i="9796"/>
  <c r="U50" i="9796"/>
  <c r="T50" i="9796"/>
  <c r="V50" i="9796"/>
  <c r="S49" i="9796"/>
  <c r="U49" i="9796"/>
  <c r="T49" i="9796"/>
  <c r="V49" i="9796"/>
  <c r="S48" i="9796"/>
  <c r="U48" i="9796"/>
  <c r="T48" i="9796"/>
  <c r="V48" i="9796"/>
  <c r="S47" i="9796"/>
  <c r="U47" i="9796"/>
  <c r="T47" i="9796"/>
  <c r="V47" i="9796"/>
  <c r="S46" i="9796"/>
  <c r="U46" i="9796"/>
  <c r="T46" i="9796"/>
  <c r="V46" i="9796"/>
  <c r="S45" i="9796"/>
  <c r="U45" i="9796"/>
  <c r="T45" i="9796"/>
  <c r="V45" i="9796"/>
  <c r="S44" i="9796"/>
  <c r="U44" i="9796"/>
  <c r="T44" i="9796"/>
  <c r="V44" i="9796"/>
  <c r="S43" i="9796"/>
  <c r="U43" i="9796"/>
  <c r="T43" i="9796"/>
  <c r="V43" i="9796"/>
  <c r="S42" i="9796"/>
  <c r="U42" i="9796"/>
  <c r="T42" i="9796"/>
  <c r="V42" i="9796"/>
  <c r="S41" i="9796"/>
  <c r="U41" i="9796"/>
  <c r="T41" i="9796"/>
  <c r="V41" i="9796"/>
  <c r="S40" i="9796"/>
  <c r="U40" i="9796"/>
  <c r="T40" i="9796"/>
  <c r="V40" i="9796"/>
  <c r="S39" i="9796"/>
  <c r="U39" i="9796"/>
  <c r="T39" i="9796"/>
  <c r="V39" i="9796"/>
  <c r="S38" i="9796"/>
  <c r="U38" i="9796"/>
  <c r="T38" i="9796"/>
  <c r="V38" i="9796"/>
  <c r="S37" i="9796"/>
  <c r="U37" i="9796"/>
  <c r="T37" i="9796"/>
  <c r="V37" i="9796"/>
  <c r="S36" i="9796"/>
  <c r="U36" i="9796"/>
  <c r="T36" i="9796"/>
  <c r="V36" i="9796"/>
  <c r="S35" i="9796"/>
  <c r="U35" i="9796"/>
  <c r="T35" i="9796"/>
  <c r="V35" i="9796"/>
  <c r="S34" i="9796"/>
  <c r="U34" i="9796"/>
  <c r="T34" i="9796"/>
  <c r="V34" i="9796"/>
  <c r="S33" i="9796"/>
  <c r="U33" i="9796"/>
  <c r="T33" i="9796"/>
  <c r="V33" i="9796"/>
  <c r="S32" i="9796"/>
  <c r="U32" i="9796"/>
  <c r="T32" i="9796"/>
  <c r="V32" i="9796"/>
  <c r="S31" i="9796"/>
  <c r="U31" i="9796"/>
  <c r="T31" i="9796"/>
  <c r="V31" i="9796"/>
  <c r="S30" i="9796"/>
  <c r="U30" i="9796"/>
  <c r="T30" i="9796"/>
  <c r="V30" i="9796"/>
  <c r="S29" i="9796"/>
  <c r="U29" i="9796"/>
  <c r="T29" i="9796"/>
  <c r="V29" i="9796"/>
  <c r="S28" i="9796"/>
  <c r="U28" i="9796"/>
  <c r="T28" i="9796"/>
  <c r="V28" i="9796"/>
  <c r="S27" i="9796"/>
  <c r="U27" i="9796"/>
  <c r="T27" i="9796"/>
  <c r="V27" i="9796"/>
  <c r="S26" i="9796"/>
  <c r="U26" i="9796"/>
  <c r="T26" i="9796"/>
  <c r="V26" i="9796"/>
  <c r="S25" i="9796"/>
  <c r="U25" i="9796"/>
  <c r="T25" i="9796"/>
  <c r="V25" i="9796"/>
  <c r="S24" i="9796"/>
  <c r="U24" i="9796"/>
  <c r="T24" i="9796"/>
  <c r="V24" i="9796"/>
  <c r="S23" i="9796"/>
  <c r="U23" i="9796"/>
  <c r="T23" i="9796"/>
  <c r="V23" i="9796"/>
  <c r="S22" i="9796"/>
  <c r="U22" i="9796"/>
  <c r="T22" i="9796"/>
  <c r="V22" i="9796"/>
  <c r="S21" i="9796"/>
  <c r="U21" i="9796"/>
  <c r="T21" i="9796"/>
  <c r="V21" i="9796"/>
  <c r="S18" i="9796"/>
  <c r="U18" i="9796"/>
  <c r="T18" i="9796"/>
  <c r="V18" i="9796"/>
  <c r="S17" i="9796"/>
  <c r="U17" i="9796"/>
  <c r="T17" i="9796"/>
  <c r="V17" i="9796"/>
  <c r="S16" i="9796"/>
  <c r="U16" i="9796"/>
  <c r="T16" i="9796"/>
  <c r="V16" i="9796"/>
  <c r="S15" i="9796"/>
  <c r="U15" i="9796"/>
  <c r="T15" i="9796"/>
  <c r="V15" i="9796"/>
  <c r="S13" i="9796"/>
  <c r="U13" i="9796"/>
  <c r="T13" i="9796"/>
  <c r="V13" i="9796"/>
  <c r="S11" i="9796"/>
  <c r="U11" i="9796"/>
  <c r="T11" i="9796"/>
  <c r="V11" i="9796"/>
  <c r="S10" i="9796"/>
  <c r="U10" i="9796"/>
  <c r="T10" i="9796"/>
  <c r="V10" i="9796"/>
  <c r="S8" i="9796"/>
  <c r="U8" i="9796"/>
  <c r="T8" i="9796"/>
  <c r="V8" i="9796"/>
  <c r="S5" i="9796"/>
  <c r="U5" i="9796"/>
  <c r="T5" i="9796"/>
  <c r="V5" i="9796"/>
  <c r="S4" i="9796"/>
  <c r="U4" i="9796"/>
  <c r="T4" i="9796"/>
  <c r="V4" i="9796"/>
  <c r="P86" i="9796" l="1"/>
  <c r="AG86" i="9796"/>
  <c r="AG87" i="9796"/>
  <c r="AG88" i="9796"/>
  <c r="AG89" i="9796"/>
  <c r="T89" i="9796"/>
  <c r="V89" i="9796" s="1"/>
  <c r="T86" i="9796"/>
  <c r="V86" i="9796" s="1"/>
  <c r="T87" i="9796"/>
  <c r="V87" i="9796" s="1"/>
  <c r="T88" i="9796"/>
  <c r="V88" i="9796" s="1"/>
</calcChain>
</file>

<file path=xl/sharedStrings.xml><?xml version="1.0" encoding="utf-8"?>
<sst xmlns="http://schemas.openxmlformats.org/spreadsheetml/2006/main" count="368" uniqueCount="241">
  <si>
    <t>EAN</t>
  </si>
  <si>
    <t>Kellereiweg 8</t>
  </si>
  <si>
    <t>88131 Lindau</t>
  </si>
  <si>
    <t>Widemann Apfel pur, klarer Direktsaft 1l</t>
  </si>
  <si>
    <t>Widemann Bodensee-Apfelsaft klar 1l</t>
  </si>
  <si>
    <t>Widemann Apfel pur, naturtrüber Direktsaft 1l</t>
  </si>
  <si>
    <t>info@lindauer-fruchtsaefte.de</t>
  </si>
  <si>
    <t>Widemann "Bermatinger Bärenwein" Most rot1l</t>
  </si>
  <si>
    <t>Widemann Apfel+Orange 55 % FG 1l</t>
  </si>
  <si>
    <t>Widemann Apfel+ Zitrone 55 % FG 1l</t>
  </si>
  <si>
    <t>Widemann "Bermatinger Bärenwein" Most rot 0,5l</t>
  </si>
  <si>
    <t>Pfand</t>
  </si>
  <si>
    <t>Widemann Apfel + Kirsche 60% FG 1l</t>
  </si>
  <si>
    <t>Widemann Johannisbeere schwarz 33% FG 1l</t>
  </si>
  <si>
    <t>Widemann Bauernmost feinherb vergoren Alc. 5,5% vol.</t>
  </si>
  <si>
    <t>Widemann Traube pur, naturtrüber Direktsaft 1l</t>
  </si>
  <si>
    <t>Widemann Milder Orangensaft 1l</t>
  </si>
  <si>
    <t>Widemann Multi-Vit-Plus-Saft 1l</t>
  </si>
  <si>
    <t>Widemann Sauerkirsche aus Direktsaft</t>
  </si>
  <si>
    <t>Widemann Apfel+Birne pur naturtrüber Direktsaft 1l</t>
  </si>
  <si>
    <t>Widemann Apfel-Schorle aus Direktsaft 60 %</t>
  </si>
  <si>
    <t>20</t>
  </si>
  <si>
    <t>40</t>
  </si>
  <si>
    <t>bestellung@lindauer-fruchtsaefte.de</t>
  </si>
  <si>
    <t>patrick.hohennester@lindauer-fruchtsaefte.de</t>
  </si>
  <si>
    <t>F:Lindauer Eistee-Pfirsich 1L</t>
  </si>
  <si>
    <t>F:Lindauer Schwäbischer Most 4,5% VOL 1L</t>
  </si>
  <si>
    <t>F:Lindauer Pink Grapefruit 1 Ltr</t>
  </si>
  <si>
    <t>F:Johannisbeer-Schorle 0,5l</t>
  </si>
  <si>
    <t>F:Lindauer Birnen-Direktsaft klar 1L</t>
  </si>
  <si>
    <t>F:Lindauer Glühwein Classic.</t>
  </si>
  <si>
    <t>F:Lindauer Apfelwein feinherb vergoren 1,0</t>
  </si>
  <si>
    <t>F:Lindauer Grapefruitsaft 1Ltr.</t>
  </si>
  <si>
    <t>F:Eistee-Pfirsich 0,5l</t>
  </si>
  <si>
    <t>F:Bodensee-Apfelsaft klar 1L</t>
  </si>
  <si>
    <t>F:Lindauer Glühwein weiss Alc. 10%</t>
  </si>
  <si>
    <t>F:Lindauer Guave Rose 1 Ltr.</t>
  </si>
  <si>
    <t>F:Apfel-Kirsch-Schorle 0,5l</t>
  </si>
  <si>
    <t>F:Lindauer Herzkirsche  1Ltr.</t>
  </si>
  <si>
    <t>F:Lindauer Ananas-Saft  1Ltr.</t>
  </si>
  <si>
    <t>F:Lindauer Wellness+Fruits AloVera-Drink 1</t>
  </si>
  <si>
    <t>F:Lindauer Granatapfel 1 Ltr.</t>
  </si>
  <si>
    <t>F:Lindauer Apfel-Direktsaft klar 1L</t>
  </si>
  <si>
    <t>F:Lindauer Apfel-Kirsch-Nektar 1L</t>
  </si>
  <si>
    <t>F:Lindauer Multivitaminsaft 1L</t>
  </si>
  <si>
    <t>F:Lindauer Apfel-Direktsaft trüb 1L</t>
  </si>
  <si>
    <t>F:Holler Erfrischungsgetränk 0,5l</t>
  </si>
  <si>
    <t>F:Lindauer Bananen-Nektar 1L</t>
  </si>
  <si>
    <t>F:Lindauer Brunch Trink-Frühstück ,50%,1Lt</t>
  </si>
  <si>
    <t>F:Lindauer Holunder-Nektar  1Ltr.</t>
  </si>
  <si>
    <t>F:Lindauer Cranberry  1Ltr.</t>
  </si>
  <si>
    <t>F:Lindauer Aronia 1 Ltr.</t>
  </si>
  <si>
    <t>F:Lindauer Bio Glühwein</t>
  </si>
  <si>
    <t>F:Lindauer Vollfrucht Apfel-Orangensaft 1L</t>
  </si>
  <si>
    <t>F:Lindauer Vollfrucht Apfel-Zitronensaft 1</t>
  </si>
  <si>
    <t>F:Elstar Apfel-Direktsaft Naturtrüb 1L</t>
  </si>
  <si>
    <t>F:Apfelsaft-Schorle naturtrüb Direkts.0,5l</t>
  </si>
  <si>
    <t>F:Lindauer Zwetschge-Frucht-Nektar 60%, 1L</t>
  </si>
  <si>
    <t>F:Lindauer Glühmost 1L</t>
  </si>
  <si>
    <t>F:Lindauer Apfel-Birnen-Direktsaft trüb 1L</t>
  </si>
  <si>
    <t>F:Lindauer Roter Most Erdbeer-Rhabarber 1L</t>
  </si>
  <si>
    <t>F:Lindauer Glühwein Heidelbeerpunsch 8%</t>
  </si>
  <si>
    <t>F:Lindauer Bio Apfel naturtrüb  1Ltr.</t>
  </si>
  <si>
    <t>F:Lindauer Sauerkirsche-Frucht-Nektar,60%,</t>
  </si>
  <si>
    <t>F:Lindauer Kirsch-Banane Ballaststoffdrink</t>
  </si>
  <si>
    <t>F:Lindauer Kinderpunsch 1Ltr.</t>
  </si>
  <si>
    <t>F:Lindauer Johannisbeer-Frucht-Nektar schw</t>
  </si>
  <si>
    <t>F:Lindauer ACE Vital-Drink 1L</t>
  </si>
  <si>
    <t>F:Lindauer Blutorangen-Punsch 1L</t>
  </si>
  <si>
    <t>F:Lindauer Johannisbeere rot 1Ltr.</t>
  </si>
  <si>
    <t>F:Lindauer Wellness+Fruits Blutorange 1L</t>
  </si>
  <si>
    <t>F:Lindauer Traube mediteran rot 100%</t>
  </si>
  <si>
    <t>F:Lindauer Roter Bauernmost 1L</t>
  </si>
  <si>
    <t>F:Lindauer Erdbeer-Drink-Fruchtnektar,20%,</t>
  </si>
  <si>
    <t>F:Lindauer Fruchtgarten Rhabarber-Nektar 1</t>
  </si>
  <si>
    <t>F:Lindauer Roter Winter Apfel, Alc. 8%</t>
  </si>
  <si>
    <t>F:Lindauer Mango-Nektar  1Ltr.</t>
  </si>
  <si>
    <t>F:Lindauer Mediteran Orangen-Direktsaft 1L</t>
  </si>
  <si>
    <t>F:Lindauer Orangensaft 1L</t>
  </si>
  <si>
    <t>F:Lindauer Maracuja-Nektar 1L</t>
  </si>
  <si>
    <t>F:Lindauer Birnen-Direktsaft m.Williams 1L</t>
  </si>
  <si>
    <t>F:Lindauer Tomaten Direktsaft 0,5L</t>
  </si>
  <si>
    <t>F:Rhabarber-Schorle 0,5l</t>
  </si>
  <si>
    <t>F:Apfelsaft-Schorle klar Direkts.0,5l 10Fl</t>
  </si>
  <si>
    <t>F:Apfelsaft-Schorle klar Direkts.0,5l 20Fl</t>
  </si>
  <si>
    <t>4036225702005</t>
  </si>
  <si>
    <t>4036225101006</t>
  </si>
  <si>
    <t>4036225600400</t>
  </si>
  <si>
    <t>4036225110756</t>
  </si>
  <si>
    <t>4036225200402</t>
  </si>
  <si>
    <t>4036225103000</t>
  </si>
  <si>
    <t>4036225100306</t>
  </si>
  <si>
    <t>4036225600004</t>
  </si>
  <si>
    <t>4036225660855</t>
  </si>
  <si>
    <t>4036225700056</t>
  </si>
  <si>
    <t>4036225100009</t>
  </si>
  <si>
    <t>4036225109002</t>
  </si>
  <si>
    <t>4036225440709</t>
  </si>
  <si>
    <t>4036225110053</t>
  </si>
  <si>
    <t>4036225550408</t>
  </si>
  <si>
    <t>4036225600202</t>
  </si>
  <si>
    <t>4036225550606</t>
  </si>
  <si>
    <t>4036225551207</t>
  </si>
  <si>
    <t>4036225100405</t>
  </si>
  <si>
    <t>4036225110008</t>
  </si>
  <si>
    <t>4036225400000</t>
  </si>
  <si>
    <t>4036225100108</t>
  </si>
  <si>
    <t>4036225661159</t>
  </si>
  <si>
    <t>4036225660206</t>
  </si>
  <si>
    <t>4036225440303</t>
  </si>
  <si>
    <t>4036225661005</t>
  </si>
  <si>
    <t>4036225550507</t>
  </si>
  <si>
    <t>4036225551306</t>
  </si>
  <si>
    <t>4036225106001</t>
  </si>
  <si>
    <t>4036225110305</t>
  </si>
  <si>
    <t>4036225110404</t>
  </si>
  <si>
    <t>4036225101303</t>
  </si>
  <si>
    <t>4036225110251</t>
  </si>
  <si>
    <t>4036225660305</t>
  </si>
  <si>
    <t>0</t>
  </si>
  <si>
    <t>4036225110107</t>
  </si>
  <si>
    <t>4036225108005</t>
  </si>
  <si>
    <t>4036225100207</t>
  </si>
  <si>
    <t>4036225550309</t>
  </si>
  <si>
    <t>4036225660404</t>
  </si>
  <si>
    <t>4036225104007</t>
  </si>
  <si>
    <t>4036225550200</t>
  </si>
  <si>
    <t>4036225440204</t>
  </si>
  <si>
    <t>4036225550903</t>
  </si>
  <si>
    <t>4036225440600</t>
  </si>
  <si>
    <t>4036225500007</t>
  </si>
  <si>
    <t>4036225111005</t>
  </si>
  <si>
    <t>4036225450203</t>
  </si>
  <si>
    <t>4036225450104</t>
  </si>
  <si>
    <t>4036225107008</t>
  </si>
  <si>
    <t>4036225440907</t>
  </si>
  <si>
    <t>4036225300201</t>
  </si>
  <si>
    <t>4036225300003</t>
  </si>
  <si>
    <t>4036225440501</t>
  </si>
  <si>
    <t>4036225200105</t>
  </si>
  <si>
    <t>4036225600158</t>
  </si>
  <si>
    <t>4036225450159</t>
  </si>
  <si>
    <t>4036225110558</t>
  </si>
  <si>
    <t>4036225110565</t>
  </si>
  <si>
    <t>Box:Lindauer Bag in Box Apfel-Orange 5L</t>
  </si>
  <si>
    <t>Box:BiB Apfel-Direktsaft Saftbox 5 l naturtr</t>
  </si>
  <si>
    <t>Box:Lindauer Bag in Box Apfel-Kirsche 5L</t>
  </si>
  <si>
    <t>Box:Lindauer Bag in Box Apfel-Zitrone 5L</t>
  </si>
  <si>
    <t>4036225101372</t>
  </si>
  <si>
    <t>4036225110077</t>
  </si>
  <si>
    <t>Nein</t>
  </si>
  <si>
    <t>ZG Artikelnummer</t>
  </si>
  <si>
    <t>Lieferantenartikelnummer</t>
  </si>
  <si>
    <t>Artikeltext</t>
  </si>
  <si>
    <t>Verpackungsmengenanzahl</t>
  </si>
  <si>
    <t>Palette</t>
  </si>
  <si>
    <t>SKZ (Sortimentskennzeichen)</t>
  </si>
  <si>
    <t>Lager/Strecke</t>
  </si>
  <si>
    <t>Ust. Einkauf</t>
  </si>
  <si>
    <t>Ust. Verkauf</t>
  </si>
  <si>
    <t>WGR 1 ZG</t>
  </si>
  <si>
    <t>NHS</t>
  </si>
  <si>
    <t>Flasche</t>
  </si>
  <si>
    <t>Kiste</t>
  </si>
  <si>
    <t>Kauf</t>
  </si>
  <si>
    <t>VE2</t>
  </si>
  <si>
    <t>VE3</t>
  </si>
  <si>
    <t>EK LM Flasche</t>
  </si>
  <si>
    <t>UVP LM 2 Kiste</t>
  </si>
  <si>
    <t>UVP LM 2 Flasche</t>
  </si>
  <si>
    <t>UVP LM 3 Kiste</t>
  </si>
  <si>
    <t>UVP LM 3 Flasche</t>
  </si>
  <si>
    <t>Diff. EK-LM Flasche</t>
  </si>
  <si>
    <t>Diff. UVP-LM Kiste</t>
  </si>
  <si>
    <t>Diff. UVP-LM Flasche</t>
  </si>
  <si>
    <t>Strecke</t>
  </si>
  <si>
    <t>UVP LM 1 Kiste</t>
  </si>
  <si>
    <t>UVP LM 1 Flasche</t>
  </si>
  <si>
    <t>Diff. EK-LM Kiste</t>
  </si>
  <si>
    <t>Lindauer-Bodensee-Fruchtsäfte GmbH</t>
  </si>
  <si>
    <t>Stammdaten</t>
  </si>
  <si>
    <t>Lieferantenname</t>
  </si>
  <si>
    <t>Lieferanten ID HGD</t>
  </si>
  <si>
    <t>Lieferanten Kreditorennummer BayWa</t>
  </si>
  <si>
    <t>Lieferanten Kreditorennummer ZG</t>
  </si>
  <si>
    <t>Sortimentsmanager HGD</t>
  </si>
  <si>
    <t>Stefanie König</t>
  </si>
  <si>
    <t>Ansprechpartner</t>
  </si>
  <si>
    <t>Patrick Hohennester (Key Account Manager) </t>
  </si>
  <si>
    <t>01525 4770785</t>
  </si>
  <si>
    <t>Homepage</t>
  </si>
  <si>
    <t>https://www.lindauer-fruchtsaefte.de</t>
  </si>
  <si>
    <t>Adresse</t>
  </si>
  <si>
    <t>Office Email</t>
  </si>
  <si>
    <t>Bestell-Email</t>
  </si>
  <si>
    <t>Telefonnummer</t>
  </si>
  <si>
    <t>08382 94910</t>
  </si>
  <si>
    <t>Faxnummer</t>
  </si>
  <si>
    <t>08382 949124</t>
  </si>
  <si>
    <t>Bestell-Fax-Nummer</t>
  </si>
  <si>
    <t>08382 949144</t>
  </si>
  <si>
    <t>GLN Nr.</t>
  </si>
  <si>
    <t>KIN (Markant)</t>
  </si>
  <si>
    <t>UST Nr.</t>
  </si>
  <si>
    <t>DE200156987</t>
  </si>
  <si>
    <t>Lieferweg</t>
  </si>
  <si>
    <t>Lieferkonditionen Strecke</t>
  </si>
  <si>
    <t>Lieferzeit Tage</t>
  </si>
  <si>
    <t>6 Tage</t>
  </si>
  <si>
    <t>Mindestbestellwert</t>
  </si>
  <si>
    <t>Mindestbestellmenge</t>
  </si>
  <si>
    <t>160 Kisten</t>
  </si>
  <si>
    <t>frei Haus Grenze</t>
  </si>
  <si>
    <t>Frachtkosten</t>
  </si>
  <si>
    <t>Fracht: &lt; 128 Kisten Zuschlag von 2,50€/hl (0,025€/l)</t>
  </si>
  <si>
    <t>Sonstige Lieferbedingungen</t>
  </si>
  <si>
    <t>Lieferung: ab 2 Paletten, Pfand: 1l-Fl.: 0,15€ / 0,5l-Fl.: 0,08€ / Pfand-Kiste: 1,50€ / Pfand-Palette: 7,50€, Mengenrabatt: sortenreine Paletten: 1l-Fl. 0,03€/Fl. / 0,5l-Fl. 0,015€/Fl.</t>
  </si>
  <si>
    <t>Disposervice</t>
  </si>
  <si>
    <t>Rechnungskonditionen</t>
  </si>
  <si>
    <t>Skonto</t>
  </si>
  <si>
    <t>Tage (Skonto)</t>
  </si>
  <si>
    <t>30 Tage</t>
  </si>
  <si>
    <t xml:space="preserve">UVP nach Lohnmosttausch </t>
  </si>
  <si>
    <t>EK LM Kiste</t>
  </si>
  <si>
    <t>NHS LM Kiste</t>
  </si>
  <si>
    <t>K:Lindauer Schorle-Mischkiste 20x 0,5Ltr.</t>
  </si>
  <si>
    <t>UVP 1 (gültig ab 01.07.2025)</t>
  </si>
  <si>
    <t>UVP 2 (gültig ab 1.07.2025)</t>
  </si>
  <si>
    <t>UVP 3 (gültig ab 1.07.2025)</t>
  </si>
  <si>
    <t>Winter-Genuss Mandarinen Punsch mit Orangen 1L</t>
  </si>
  <si>
    <t>N</t>
  </si>
  <si>
    <t>Winter-Genuss Pflaumen Punsch mit Holunder 1L</t>
  </si>
  <si>
    <t>Winter-Genuss Fruchtglühwein Waldbeere 1L</t>
  </si>
  <si>
    <t>Winter-Genuss Apfel Punsch 1L</t>
  </si>
  <si>
    <t>Widemann Bio Apfel-Mango trüb 1L</t>
  </si>
  <si>
    <t>Widemann ACE Vital 1L</t>
  </si>
  <si>
    <t>64</t>
  </si>
  <si>
    <t>202030</t>
  </si>
  <si>
    <t>WGR 2 ZG</t>
  </si>
  <si>
    <t>EK Grundpreis (gültig ab 01.03.2026)</t>
  </si>
  <si>
    <t>LOHNMOST ab 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</si>
</sst>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164" formatCode="_-* #,##0.00\ &quot;DM&quot;_-;\-* #,##0.00\ &quot;DM&quot;_-;_-* &quot;-&quot;??\ &quot;DM&quot;_-;_-@_-"/>
    <numFmt numFmtId="165" formatCode="0.0%"/>
    <numFmt numFmtId="166" formatCode="#,##0.00\ \€;\-#,##0.00\ \€"/>
    <numFmt numFmtId="167" formatCode="#,##0.00\ &quot;€&quot;"/>
    <numFmt numFmtId="168" formatCode="_-* #,##0.00\ [$€]_-;\-* #,##0.00\ [$€]_-;_-* &quot;-&quot;??\ [$€]_-;_-@_-"/>
    <numFmt numFmtId="169" formatCode="#,##0.0000\ _€"/>
    <numFmt numFmtId="170" formatCode="#,##0.000\ [$€-407]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Zurich Lt BT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23"/>
      <name val="Arial"/>
      <family val="2"/>
    </font>
    <font>
      <sz val="10"/>
      <name val="Arial"/>
      <family val="2"/>
    </font>
    <font>
      <sz val="10"/>
      <color rgb="FF000000"/>
      <name val="DejaVu Sans"/>
      <family val="2"/>
    </font>
    <font>
      <sz val="10"/>
      <name val="DejaVu Sans"/>
    </font>
    <font>
      <sz val="10"/>
      <color indexed="8"/>
      <name val="DejaVu Sans"/>
    </font>
    <font>
      <sz val="10"/>
      <color theme="1"/>
      <name val="DejaVu Sans"/>
    </font>
    <font>
      <sz val="10"/>
      <color indexed="12"/>
      <name val="DejaVu Sans"/>
    </font>
    <font>
      <b/>
      <sz val="15"/>
      <name val="Trebuchet MS"/>
      <family val="2"/>
    </font>
    <font>
      <b/>
      <sz val="9"/>
      <name val="Arial"/>
      <family val="2"/>
    </font>
    <font>
      <b/>
      <sz val="10"/>
      <name val="DejaVu Sans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5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9" fontId="1" fillId="0" borderId="0" xfId="4" applyAlignment="1">
      <alignment horizontal="center"/>
    </xf>
    <xf numFmtId="49" fontId="2" fillId="0" borderId="0" xfId="0" applyNumberFormat="1" applyFont="1" applyAlignment="1">
      <alignment horizontal="center"/>
    </xf>
    <xf numFmtId="165" fontId="7" fillId="0" borderId="0" xfId="7" applyNumberFormat="1" applyFont="1"/>
    <xf numFmtId="0" fontId="0" fillId="0" borderId="0" xfId="0" applyAlignment="1">
      <alignment horizontal="center"/>
    </xf>
    <xf numFmtId="0" fontId="0" fillId="2" borderId="0" xfId="0" applyFill="1"/>
    <xf numFmtId="170" fontId="6" fillId="2" borderId="0" xfId="0" applyNumberFormat="1" applyFont="1" applyFill="1"/>
    <xf numFmtId="1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left"/>
    </xf>
    <xf numFmtId="165" fontId="7" fillId="2" borderId="0" xfId="7" applyNumberFormat="1" applyFont="1" applyFill="1"/>
    <xf numFmtId="166" fontId="5" fillId="2" borderId="0" xfId="0" applyNumberFormat="1" applyFont="1" applyFill="1" applyAlignment="1">
      <alignment horizontal="right"/>
    </xf>
    <xf numFmtId="167" fontId="0" fillId="2" borderId="0" xfId="0" applyNumberFormat="1" applyFill="1" applyAlignment="1">
      <alignment horizontal="center"/>
    </xf>
    <xf numFmtId="169" fontId="9" fillId="0" borderId="0" xfId="0" applyNumberFormat="1" applyFont="1"/>
    <xf numFmtId="169" fontId="0" fillId="0" borderId="0" xfId="0" applyNumberFormat="1"/>
    <xf numFmtId="1" fontId="12" fillId="0" borderId="0" xfId="4" applyNumberFormat="1" applyFont="1" applyFill="1" applyBorder="1" applyAlignment="1">
      <alignment horizontal="center" vertical="center"/>
    </xf>
    <xf numFmtId="165" fontId="12" fillId="0" borderId="0" xfId="4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3" applyAlignment="1" applyProtection="1">
      <alignment vertical="center" wrapText="1"/>
    </xf>
    <xf numFmtId="8" fontId="1" fillId="0" borderId="0" xfId="0" applyNumberFormat="1" applyFont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left"/>
    </xf>
    <xf numFmtId="1" fontId="12" fillId="0" borderId="0" xfId="0" applyNumberFormat="1" applyFont="1" applyAlignment="1">
      <alignment horizontal="center"/>
    </xf>
    <xf numFmtId="0" fontId="12" fillId="0" borderId="0" xfId="0" applyFont="1"/>
    <xf numFmtId="1" fontId="13" fillId="0" borderId="0" xfId="6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9" fontId="12" fillId="0" borderId="0" xfId="0" applyNumberFormat="1" applyFont="1" applyAlignment="1">
      <alignment horizontal="center"/>
    </xf>
    <xf numFmtId="167" fontId="12" fillId="0" borderId="0" xfId="0" applyNumberFormat="1" applyFont="1"/>
    <xf numFmtId="166" fontId="12" fillId="0" borderId="0" xfId="0" applyNumberFormat="1" applyFont="1" applyAlignment="1">
      <alignment horizontal="right"/>
    </xf>
    <xf numFmtId="167" fontId="14" fillId="0" borderId="0" xfId="0" applyNumberFormat="1" applyFont="1" applyAlignment="1">
      <alignment horizontal="center"/>
    </xf>
    <xf numFmtId="166" fontId="15" fillId="0" borderId="0" xfId="0" applyNumberFormat="1" applyFont="1"/>
    <xf numFmtId="0" fontId="1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/>
    <xf numFmtId="1" fontId="13" fillId="0" borderId="0" xfId="6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center"/>
    </xf>
    <xf numFmtId="9" fontId="12" fillId="0" borderId="0" xfId="0" applyNumberFormat="1" applyFont="1" applyFill="1" applyAlignment="1">
      <alignment horizontal="center"/>
    </xf>
    <xf numFmtId="167" fontId="12" fillId="0" borderId="0" xfId="0" applyNumberFormat="1" applyFont="1" applyFill="1"/>
    <xf numFmtId="166" fontId="1" fillId="0" borderId="0" xfId="0" applyNumberFormat="1" applyFont="1" applyFill="1" applyAlignment="1">
      <alignment horizontal="right"/>
    </xf>
    <xf numFmtId="166" fontId="12" fillId="0" borderId="0" xfId="0" applyNumberFormat="1" applyFont="1" applyFill="1" applyAlignment="1">
      <alignment horizontal="right"/>
    </xf>
    <xf numFmtId="167" fontId="14" fillId="0" borderId="0" xfId="0" applyNumberFormat="1" applyFont="1" applyFill="1" applyAlignment="1">
      <alignment horizontal="right"/>
    </xf>
    <xf numFmtId="167" fontId="14" fillId="0" borderId="0" xfId="0" applyNumberFormat="1" applyFont="1" applyFill="1" applyAlignment="1">
      <alignment horizontal="center"/>
    </xf>
    <xf numFmtId="10" fontId="14" fillId="0" borderId="0" xfId="0" applyNumberFormat="1" applyFont="1" applyFill="1" applyAlignment="1">
      <alignment horizontal="center"/>
    </xf>
    <xf numFmtId="167" fontId="12" fillId="0" borderId="0" xfId="0" applyNumberFormat="1" applyFont="1" applyFill="1" applyAlignment="1">
      <alignment horizontal="right"/>
    </xf>
    <xf numFmtId="167" fontId="1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" fontId="12" fillId="0" borderId="0" xfId="6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left"/>
    </xf>
    <xf numFmtId="1" fontId="0" fillId="0" borderId="0" xfId="0" applyNumberFormat="1" applyFill="1" applyAlignment="1">
      <alignment horizontal="center"/>
    </xf>
    <xf numFmtId="49" fontId="12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right"/>
    </xf>
    <xf numFmtId="167" fontId="14" fillId="0" borderId="0" xfId="0" applyNumberFormat="1" applyFont="1" applyAlignment="1">
      <alignment horizontal="right"/>
    </xf>
    <xf numFmtId="10" fontId="14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vertical="center"/>
    </xf>
    <xf numFmtId="167" fontId="14" fillId="2" borderId="0" xfId="0" applyNumberFormat="1" applyFont="1" applyFill="1" applyAlignment="1">
      <alignment horizontal="right"/>
    </xf>
    <xf numFmtId="49" fontId="2" fillId="0" borderId="0" xfId="0" applyNumberFormat="1" applyFont="1" applyFill="1" applyAlignment="1">
      <alignment horizontal="center"/>
    </xf>
    <xf numFmtId="167" fontId="14" fillId="2" borderId="0" xfId="0" applyNumberFormat="1" applyFont="1" applyFill="1" applyAlignment="1">
      <alignment horizontal="center"/>
    </xf>
    <xf numFmtId="167" fontId="12" fillId="2" borderId="0" xfId="0" applyNumberFormat="1" applyFont="1" applyFill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vertical="top" wrapText="1"/>
    </xf>
    <xf numFmtId="0" fontId="11" fillId="2" borderId="0" xfId="0" applyFont="1" applyFill="1" applyAlignment="1">
      <alignment horizontal="center" vertical="top" wrapText="1"/>
    </xf>
    <xf numFmtId="49" fontId="18" fillId="0" borderId="0" xfId="0" applyNumberFormat="1" applyFont="1" applyFill="1" applyAlignment="1">
      <alignment horizontal="center"/>
    </xf>
  </cellXfs>
  <cellStyles count="12">
    <cellStyle name="Euro" xfId="1" xr:uid="{00000000-0005-0000-0000-000000000000}"/>
    <cellStyle name="Euro 2" xfId="2" xr:uid="{00000000-0005-0000-0000-000001000000}"/>
    <cellStyle name="Euro 2 2" xfId="9" xr:uid="{9CD8BC92-64C8-49EA-B636-3E5209E092D3}"/>
    <cellStyle name="Link" xfId="3" builtinId="8"/>
    <cellStyle name="Prozent" xfId="4" builtinId="5"/>
    <cellStyle name="Prozent 2" xfId="5" xr:uid="{00000000-0005-0000-0000-000004000000}"/>
    <cellStyle name="Prozent 2 2" xfId="10" xr:uid="{42206E9F-722F-4C0D-BA15-2799C50F772B}"/>
    <cellStyle name="Standard" xfId="0" builtinId="0"/>
    <cellStyle name="Standard_Freund Victoria 00" xfId="6" xr:uid="{00000000-0005-0000-0000-000006000000}"/>
    <cellStyle name="Währung" xfId="7" builtinId="4"/>
    <cellStyle name="Währung 2" xfId="8" xr:uid="{00000000-0005-0000-0000-000008000000}"/>
    <cellStyle name="Währung 2 2" xfId="11" xr:uid="{A068E13C-AF82-4D15-88A8-C1EAB40D8FC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estellung@lindauer-fruchtsaefte.de" TargetMode="External"/><Relationship Id="rId2" Type="http://schemas.openxmlformats.org/officeDocument/2006/relationships/hyperlink" Target="mailto:info@lindauer-fruchtsaefte.de" TargetMode="External"/><Relationship Id="rId1" Type="http://schemas.openxmlformats.org/officeDocument/2006/relationships/hyperlink" Target="https://www.lindauer-fruchtsaefte.d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7A7E-B5CF-4090-9271-CF0DBB4A7ED5}">
  <dimension ref="A1:B34"/>
  <sheetViews>
    <sheetView workbookViewId="0">
      <selection activeCell="D3" sqref="D3"/>
    </sheetView>
  </sheetViews>
  <sheetFormatPr baseColWidth="10" defaultRowHeight="12.5"/>
  <cols>
    <col min="1" max="1" width="50.6328125" bestFit="1" customWidth="1"/>
    <col min="2" max="2" width="48.26953125" customWidth="1"/>
  </cols>
  <sheetData>
    <row r="1" spans="1:2" ht="19.5">
      <c r="A1" s="22" t="s">
        <v>179</v>
      </c>
    </row>
    <row r="2" spans="1:2">
      <c r="A2" s="69" t="s">
        <v>180</v>
      </c>
      <c r="B2" s="69"/>
    </row>
    <row r="3" spans="1:2">
      <c r="A3" s="23" t="s">
        <v>181</v>
      </c>
      <c r="B3" s="23" t="s">
        <v>179</v>
      </c>
    </row>
    <row r="4" spans="1:2">
      <c r="A4" s="23" t="s">
        <v>182</v>
      </c>
      <c r="B4" s="23">
        <v>1288</v>
      </c>
    </row>
    <row r="5" spans="1:2">
      <c r="A5" s="23" t="s">
        <v>183</v>
      </c>
      <c r="B5" s="23">
        <v>99901761</v>
      </c>
    </row>
    <row r="6" spans="1:2">
      <c r="A6" s="23" t="s">
        <v>184</v>
      </c>
      <c r="B6" s="23">
        <v>10014009</v>
      </c>
    </row>
    <row r="7" spans="1:2">
      <c r="A7" s="23" t="s">
        <v>185</v>
      </c>
      <c r="B7" s="23" t="s">
        <v>186</v>
      </c>
    </row>
    <row r="8" spans="1:2">
      <c r="A8" s="70" t="s">
        <v>187</v>
      </c>
      <c r="B8" s="23" t="s">
        <v>188</v>
      </c>
    </row>
    <row r="9" spans="1:2">
      <c r="A9" s="70"/>
      <c r="B9" s="23" t="s">
        <v>189</v>
      </c>
    </row>
    <row r="10" spans="1:2">
      <c r="A10" s="70"/>
      <c r="B10" s="23" t="s">
        <v>24</v>
      </c>
    </row>
    <row r="11" spans="1:2">
      <c r="A11" s="23" t="s">
        <v>190</v>
      </c>
      <c r="B11" s="24" t="s">
        <v>191</v>
      </c>
    </row>
    <row r="12" spans="1:2">
      <c r="A12" s="70" t="s">
        <v>192</v>
      </c>
      <c r="B12" s="23" t="s">
        <v>1</v>
      </c>
    </row>
    <row r="13" spans="1:2">
      <c r="A13" s="70"/>
      <c r="B13" s="23" t="s">
        <v>2</v>
      </c>
    </row>
    <row r="14" spans="1:2">
      <c r="A14" s="23" t="s">
        <v>193</v>
      </c>
      <c r="B14" s="24" t="s">
        <v>6</v>
      </c>
    </row>
    <row r="15" spans="1:2">
      <c r="A15" s="23" t="s">
        <v>194</v>
      </c>
      <c r="B15" s="24" t="s">
        <v>23</v>
      </c>
    </row>
    <row r="16" spans="1:2">
      <c r="A16" s="23" t="s">
        <v>195</v>
      </c>
      <c r="B16" s="23" t="s">
        <v>196</v>
      </c>
    </row>
    <row r="17" spans="1:2">
      <c r="A17" s="23" t="s">
        <v>197</v>
      </c>
      <c r="B17" s="23" t="s">
        <v>198</v>
      </c>
    </row>
    <row r="18" spans="1:2">
      <c r="A18" s="23" t="s">
        <v>199</v>
      </c>
      <c r="B18" s="23" t="s">
        <v>200</v>
      </c>
    </row>
    <row r="19" spans="1:2">
      <c r="A19" s="23" t="s">
        <v>201</v>
      </c>
      <c r="B19" s="23">
        <v>4036225000002</v>
      </c>
    </row>
    <row r="20" spans="1:2">
      <c r="A20" s="23" t="s">
        <v>202</v>
      </c>
      <c r="B20" s="23">
        <v>20039745</v>
      </c>
    </row>
    <row r="21" spans="1:2">
      <c r="A21" s="23" t="s">
        <v>203</v>
      </c>
      <c r="B21" s="23" t="s">
        <v>204</v>
      </c>
    </row>
    <row r="22" spans="1:2">
      <c r="A22" s="23" t="s">
        <v>205</v>
      </c>
      <c r="B22" s="23" t="s">
        <v>175</v>
      </c>
    </row>
    <row r="23" spans="1:2">
      <c r="A23" s="69" t="s">
        <v>206</v>
      </c>
      <c r="B23" s="69"/>
    </row>
    <row r="24" spans="1:2">
      <c r="A24" s="23" t="s">
        <v>207</v>
      </c>
      <c r="B24" s="23" t="s">
        <v>208</v>
      </c>
    </row>
    <row r="25" spans="1:2">
      <c r="A25" s="23" t="s">
        <v>209</v>
      </c>
      <c r="B25" s="25">
        <v>500</v>
      </c>
    </row>
    <row r="26" spans="1:2">
      <c r="A26" s="23" t="s">
        <v>210</v>
      </c>
      <c r="B26" s="23" t="s">
        <v>211</v>
      </c>
    </row>
    <row r="27" spans="1:2">
      <c r="A27" s="23" t="s">
        <v>212</v>
      </c>
      <c r="B27" s="25">
        <v>500</v>
      </c>
    </row>
    <row r="28" spans="1:2">
      <c r="A28" s="23" t="s">
        <v>213</v>
      </c>
      <c r="B28" s="23" t="s">
        <v>214</v>
      </c>
    </row>
    <row r="29" spans="1:2" ht="50">
      <c r="A29" s="23" t="s">
        <v>215</v>
      </c>
      <c r="B29" s="23" t="s">
        <v>216</v>
      </c>
    </row>
    <row r="30" spans="1:2">
      <c r="A30" s="23" t="s">
        <v>217</v>
      </c>
      <c r="B30" s="23" t="s">
        <v>150</v>
      </c>
    </row>
    <row r="32" spans="1:2">
      <c r="A32" s="69" t="s">
        <v>218</v>
      </c>
      <c r="B32" s="69"/>
    </row>
    <row r="33" spans="1:2">
      <c r="A33" s="23" t="s">
        <v>219</v>
      </c>
      <c r="B33" s="26">
        <v>4.1000000000000002E-2</v>
      </c>
    </row>
    <row r="34" spans="1:2">
      <c r="A34" s="23" t="s">
        <v>220</v>
      </c>
      <c r="B34" s="23" t="s">
        <v>221</v>
      </c>
    </row>
  </sheetData>
  <mergeCells count="5">
    <mergeCell ref="A2:B2"/>
    <mergeCell ref="A8:A10"/>
    <mergeCell ref="A12:A13"/>
    <mergeCell ref="A23:B23"/>
    <mergeCell ref="A32:B32"/>
  </mergeCells>
  <hyperlinks>
    <hyperlink ref="B11" r:id="rId1" display="https://www.lindauer-fruchtsaefte.de/" xr:uid="{EE8A9B29-EB88-4427-A3EA-407D47D66175}"/>
    <hyperlink ref="B14" r:id="rId2" display="mailto:info@lindauer-fruchtsaefte.de" xr:uid="{495DAFB3-D7B5-4C45-92F7-51F347984B72}"/>
    <hyperlink ref="B15" r:id="rId3" display="mailto:bestellung@lindauer-fruchtsaefte.de" xr:uid="{0F8FD162-4D83-420D-8F5A-6BE5B40AC231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90"/>
  <sheetViews>
    <sheetView tabSelected="1" view="pageBreakPreview" zoomScale="70" zoomScaleNormal="100" zoomScaleSheetLayoutView="70" workbookViewId="0">
      <pane ySplit="2" topLeftCell="A3" activePane="bottomLeft" state="frozen"/>
      <selection activeCell="D1" sqref="D1"/>
      <selection pane="bottomLeft" activeCell="H19" sqref="H19:H20"/>
    </sheetView>
  </sheetViews>
  <sheetFormatPr baseColWidth="10" defaultRowHeight="12.75" customHeight="1"/>
  <cols>
    <col min="1" max="1" width="9.81640625" style="3" customWidth="1"/>
    <col min="2" max="2" width="9.7265625" style="3" customWidth="1"/>
    <col min="3" max="4" width="14.26953125" style="3" customWidth="1"/>
    <col min="5" max="5" width="47.08984375" style="1" customWidth="1"/>
    <col min="6" max="6" width="7.1796875" style="11" customWidth="1"/>
    <col min="7" max="7" width="4.26953125" style="2" customWidth="1"/>
    <col min="8" max="8" width="4" style="5" customWidth="1"/>
    <col min="9" max="9" width="5.81640625" style="2" customWidth="1"/>
    <col min="10" max="11" width="4.7265625" style="4" customWidth="1"/>
    <col min="12" max="12" width="5.7265625" style="3" customWidth="1"/>
    <col min="13" max="13" width="7.26953125" style="3" customWidth="1"/>
    <col min="14" max="14" width="10.7265625" style="9" customWidth="1"/>
    <col min="15" max="15" width="10.7265625" style="10" customWidth="1"/>
    <col min="16" max="16" width="9.7265625" style="6" customWidth="1"/>
    <col min="17" max="17" width="9.453125" style="13" customWidth="1"/>
    <col min="18" max="18" width="10.453125" style="12" customWidth="1"/>
    <col min="19" max="22" width="9.453125" style="13" hidden="1" customWidth="1"/>
    <col min="23" max="23" width="10.453125" style="16" customWidth="1"/>
    <col min="24" max="24" width="10.81640625" style="15" customWidth="1"/>
    <col min="25" max="25" width="9.26953125" style="7" customWidth="1"/>
    <col min="26" max="26" width="9.26953125" style="14" customWidth="1"/>
    <col min="27" max="27" width="7.26953125" style="8" customWidth="1"/>
    <col min="28" max="31" width="9.26953125" style="14" hidden="1" customWidth="1"/>
    <col min="32" max="34" width="8.453125" style="8" customWidth="1"/>
    <col min="35" max="35" width="10.54296875" style="8" customWidth="1"/>
    <col min="36" max="36" width="10.81640625" customWidth="1"/>
    <col min="37" max="37" width="11.26953125" customWidth="1"/>
  </cols>
  <sheetData>
    <row r="1" spans="1:38" s="21" customFormat="1" ht="38" customHeight="1">
      <c r="A1" s="20" t="s">
        <v>151</v>
      </c>
      <c r="B1" s="37" t="s">
        <v>152</v>
      </c>
      <c r="C1" s="71" t="s">
        <v>0</v>
      </c>
      <c r="D1" s="71"/>
      <c r="E1" s="37" t="s">
        <v>153</v>
      </c>
      <c r="F1" s="37" t="s">
        <v>154</v>
      </c>
      <c r="G1" s="37" t="s">
        <v>155</v>
      </c>
      <c r="H1" s="37" t="s">
        <v>156</v>
      </c>
      <c r="I1" s="37" t="s">
        <v>157</v>
      </c>
      <c r="J1" s="37" t="s">
        <v>158</v>
      </c>
      <c r="K1" s="37" t="s">
        <v>159</v>
      </c>
      <c r="L1" s="37" t="s">
        <v>160</v>
      </c>
      <c r="M1" s="63" t="s">
        <v>238</v>
      </c>
      <c r="N1" s="72" t="s">
        <v>239</v>
      </c>
      <c r="O1" s="72"/>
      <c r="P1" s="37" t="s">
        <v>161</v>
      </c>
      <c r="Q1" s="71" t="s">
        <v>226</v>
      </c>
      <c r="R1" s="71"/>
      <c r="S1" s="71" t="s">
        <v>227</v>
      </c>
      <c r="T1" s="71"/>
      <c r="U1" s="71" t="s">
        <v>228</v>
      </c>
      <c r="V1" s="71"/>
      <c r="W1" s="73" t="s">
        <v>240</v>
      </c>
      <c r="X1" s="73"/>
      <c r="Y1" s="38"/>
      <c r="Z1" s="71" t="s">
        <v>222</v>
      </c>
      <c r="AA1" s="71"/>
      <c r="AB1" s="37"/>
      <c r="AC1" s="37"/>
      <c r="AD1" s="37"/>
      <c r="AE1" s="37"/>
      <c r="AF1" s="72"/>
      <c r="AG1" s="72"/>
      <c r="AH1" s="71"/>
      <c r="AI1" s="71"/>
      <c r="AJ1" s="72" t="s">
        <v>11</v>
      </c>
      <c r="AK1" s="72"/>
    </row>
    <row r="2" spans="1:38" s="21" customFormat="1" ht="38" customHeight="1">
      <c r="A2" s="20"/>
      <c r="B2" s="37" t="s">
        <v>164</v>
      </c>
      <c r="C2" s="37" t="s">
        <v>162</v>
      </c>
      <c r="D2" s="37" t="s">
        <v>163</v>
      </c>
      <c r="E2" s="37" t="s">
        <v>162</v>
      </c>
      <c r="F2" s="37" t="s">
        <v>165</v>
      </c>
      <c r="G2" s="37" t="s">
        <v>166</v>
      </c>
      <c r="H2" s="37"/>
      <c r="I2" s="37"/>
      <c r="J2" s="39"/>
      <c r="K2" s="39"/>
      <c r="L2" s="39"/>
      <c r="M2" s="64"/>
      <c r="N2" s="37" t="s">
        <v>162</v>
      </c>
      <c r="O2" s="37" t="s">
        <v>163</v>
      </c>
      <c r="P2" s="37" t="s">
        <v>163</v>
      </c>
      <c r="Q2" s="37" t="s">
        <v>162</v>
      </c>
      <c r="R2" s="37" t="s">
        <v>163</v>
      </c>
      <c r="S2" s="37" t="s">
        <v>162</v>
      </c>
      <c r="T2" s="37" t="s">
        <v>163</v>
      </c>
      <c r="U2" s="37" t="s">
        <v>162</v>
      </c>
      <c r="V2" s="37" t="s">
        <v>163</v>
      </c>
      <c r="W2" s="37" t="s">
        <v>167</v>
      </c>
      <c r="X2" s="37" t="s">
        <v>223</v>
      </c>
      <c r="Y2" s="37" t="s">
        <v>224</v>
      </c>
      <c r="Z2" s="37" t="s">
        <v>177</v>
      </c>
      <c r="AA2" s="37" t="s">
        <v>176</v>
      </c>
      <c r="AB2" s="37" t="s">
        <v>169</v>
      </c>
      <c r="AC2" s="37" t="s">
        <v>168</v>
      </c>
      <c r="AD2" s="37" t="s">
        <v>171</v>
      </c>
      <c r="AE2" s="37" t="s">
        <v>170</v>
      </c>
      <c r="AF2" s="37" t="s">
        <v>172</v>
      </c>
      <c r="AG2" s="37" t="s">
        <v>178</v>
      </c>
      <c r="AH2" s="37" t="s">
        <v>174</v>
      </c>
      <c r="AI2" s="37" t="s">
        <v>173</v>
      </c>
      <c r="AJ2" s="37" t="s">
        <v>163</v>
      </c>
      <c r="AK2" s="37" t="s">
        <v>162</v>
      </c>
    </row>
    <row r="3" spans="1:38" s="29" customFormat="1" ht="12.75" customHeight="1">
      <c r="A3" s="27">
        <v>23423050</v>
      </c>
      <c r="B3" s="40">
        <v>1000</v>
      </c>
      <c r="C3" s="40">
        <v>4027736010000</v>
      </c>
      <c r="D3" s="40"/>
      <c r="E3" s="41" t="s">
        <v>4</v>
      </c>
      <c r="F3" s="42">
        <v>6</v>
      </c>
      <c r="G3" s="40">
        <v>64</v>
      </c>
      <c r="H3" s="43"/>
      <c r="I3" s="43" t="s">
        <v>175</v>
      </c>
      <c r="J3" s="44">
        <v>0.19</v>
      </c>
      <c r="K3" s="44">
        <v>0.19</v>
      </c>
      <c r="L3" s="17">
        <v>1183</v>
      </c>
      <c r="M3" s="63" t="s">
        <v>237</v>
      </c>
      <c r="N3" s="45">
        <v>1.33</v>
      </c>
      <c r="O3" s="45">
        <f t="shared" ref="O3:O36" si="0">N3*F3</f>
        <v>7.98</v>
      </c>
      <c r="P3" s="18">
        <f t="shared" ref="P3:P36" si="1">(R3/(1+J3)-O3)/(R3/(1+J3))</f>
        <v>0.27730593607305942</v>
      </c>
      <c r="Q3" s="46">
        <v>2.19</v>
      </c>
      <c r="R3" s="47">
        <f t="shared" ref="R3:R36" si="2">Q3*F3</f>
        <v>13.14</v>
      </c>
      <c r="S3" s="47" t="str">
        <f>IF(ROUND(Q3+Q3*0.1,2)&lt;10,IF(ROUND(Q3+Q3*0.1,2)=1,1.09,IF(ROUND(Q3+Q3*0.1,2)=2,2.09,IF(ROUND(Q3+Q3*0.1,2)=3,3.09,IF(ROUND(Q3+Q3*0.1,2)=4,4.09,IF(ROUND(Q3+Q3*0.1,2)=5,5.09,IF(ROUND(Q3+Q3*0.1,2)=6,6.09,IF(ROUND(Q3+Q3*0.1,2)=7,7.09,IF(ROUND(Q3+Q3*0.1,2)=8,8.09,IF(ROUND(Q3+Q3*0.1,2)=9,9.09,REPLACE(ROUND(Q3+Q3*0.1,2),4,1,9)))))))))),IF(AND(ROUND(Q3+Q3*0.1,2)&gt;=10,ROUND(Q3+Q3*0.1,2)&lt;=99.99),IF(ROUND(Q3+Q3*0.1,2)-LEFT(ROUND(Q3+Q3*0.1,2),2)&lt;=0.49,LEFT(ROUND(Q3+Q3*0.1,2),2)+0.49,IF(ROUND(Q3+Q3*0.1,2)-LEFT(ROUND(Q3+Q3*0.1,2),2)&gt;0.49,LEFT(ROUND(Q3+Q3*0.1,2),2)+0.99)),IF(AND(ROUND(Q3+Q3*0.1,2)&gt;=100,ROUND(Q3+Q3*0.1,2)&lt;=999.99),REPLACE(ROUND(Q3+Q3*0.1,2),3,4,9),IF(AND(ROUND(Q3+Q3*0.1,2)&gt;=1000),REPLACE(ROUND(Q3+Q3*0.1,2),3,5,99)))))</f>
        <v>2,49</v>
      </c>
      <c r="T3" s="47">
        <f>IF(ROUND(R3+R3*0.1,2)&lt;10,IF(ROUND(R3+R3*0.1,2)=1,1.09,IF(ROUND(R3+R3*0.1,2)=2,2.09,IF(ROUND(R3+R3*0.1,2)=3,3.09,IF(ROUND(R3+R3*0.1,2)=4,4.09,IF(ROUND(R3+R3*0.1,2)=5,5.09,IF(ROUND(R3+R3*0.1,2)=6,6.09,IF(ROUND(R3+R3*0.1,2)=7,7.09,IF(ROUND(R3+R3*0.1,2)=8,8.09,IF(ROUND(R3+R3*0.1,2)=9,9.09,REPLACE(ROUND(R3+R3*0.1,2),4,1,9)))))))))),IF(AND(ROUND(R3+R3*0.1,2)&gt;=10,ROUND(R3+R3*0.1,2)&lt;=99.99),IF(ROUND(R3+R3*0.1,2)-LEFT(ROUND(R3+R3*0.1,2),2)&lt;=0.49,LEFT(ROUND(R3+R3*0.1,2),2)+0.49,IF(ROUND(R3+R3*0.1,2)-LEFT(ROUND(R3+R3*0.1,2),2)&gt;0.49,LEFT(ROUND(R3+R3*0.1,2),2)+0.99)),IF(AND(ROUND(R3+R3*0.1,2)&gt;=100,ROUND(R3+R3*0.1,2)&lt;=999.99),REPLACE(ROUND(R3+R3*0.1,2),3,4,9),IF(AND(ROUND(R3+R3*0.1,2)&gt;=1000),REPLACE(ROUND(R3+R3*0.1,2),3,5,99)))))</f>
        <v>14.49</v>
      </c>
      <c r="U3" s="47" t="str">
        <f>IF(ROUND(S3+S3*0.1,2)&lt;10,IF(ROUND(S3+S3*0.1,2)=1,1.09,IF(ROUND(S3+S3*0.1,2)=2,2.09,IF(ROUND(S3+S3*0.1,2)=3,3.09,IF(ROUND(S3+S3*0.1,2)=4,4.09,IF(ROUND(S3+S3*0.1,2)=5,5.09,IF(ROUND(S3+S3*0.1,2)=6,6.09,IF(ROUND(S3+S3*0.1,2)=7,7.09,IF(ROUND(S3+S3*0.1,2)=8,8.09,IF(ROUND(S3+S3*0.1,2)=9,9.09,REPLACE(ROUND(S3+S3*0.1,2),4,1,9)))))))))),IF(AND(ROUND(S3+S3*0.1,2)&gt;=10,ROUND(S3+S3*0.1,2)&lt;=99.99),IF(ROUND(S3+S3*0.1,2)-LEFT(ROUND(S3+S3*0.1,2),2)&lt;=0.49,LEFT(ROUND(S3+S3*0.1,2),2)+0.49,IF(ROUND(S3+S3*0.1,2)-LEFT(ROUND(S3+S3*0.1,2),2)&gt;0.49,LEFT(ROUND(S3+S3*0.1,2),2)+0.99)),IF(AND(ROUND(S3+S3*0.1,2)&gt;=100,ROUND(S3+S3*0.1,2)&lt;=999.99),REPLACE(ROUND(S3+S3*0.1,2),3,4,9),IF(AND(ROUND(S3+S3*0.1,2)&gt;=1000),REPLACE(ROUND(S3+S3*0.1,2),3,5,99)))))</f>
        <v>2,79</v>
      </c>
      <c r="V3" s="47">
        <f>IF(ROUND(T3+T3*0.1,2)&lt;10,IF(ROUND(T3+T3*0.1,2)=1,1.09,IF(ROUND(T3+T3*0.1,2)=2,2.09,IF(ROUND(T3+T3*0.1,2)=3,3.09,IF(ROUND(T3+T3*0.1,2)=4,4.09,IF(ROUND(T3+T3*0.1,2)=5,5.09,IF(ROUND(T3+T3*0.1,2)=6,6.09,IF(ROUND(T3+T3*0.1,2)=7,7.09,IF(ROUND(T3+T3*0.1,2)=8,8.09,IF(ROUND(T3+T3*0.1,2)=9,9.09,REPLACE(ROUND(T3+T3*0.1,2),4,1,9)))))))))),IF(AND(ROUND(T3+T3*0.1,2)&gt;=10,ROUND(T3+T3*0.1,2)&lt;=99.99),IF(ROUND(T3+T3*0.1,2)-LEFT(ROUND(T3+T3*0.1,2),2)&lt;=0.49,LEFT(ROUND(T3+T3*0.1,2),2)+0.49,IF(ROUND(T3+T3*0.1,2)-LEFT(ROUND(T3+T3*0.1,2),2)&gt;0.49,LEFT(ROUND(T3+T3*0.1,2),2)+0.99)),IF(AND(ROUND(T3+T3*0.1,2)&gt;=100,ROUND(T3+T3*0.1,2)&lt;=999.99),REPLACE(ROUND(T3+T3*0.1,2),3,4,9),IF(AND(ROUND(T3+T3*0.1,2)&gt;=1000),REPLACE(ROUND(T3+T3*0.1,2),3,5,99)))))</f>
        <v>15.99</v>
      </c>
      <c r="W3" s="48">
        <v>0.65</v>
      </c>
      <c r="X3" s="49">
        <v>3.9</v>
      </c>
      <c r="Y3" s="50">
        <f t="shared" ref="Y3:Y36" si="3">(AA3/(1+J3)-X3)/(AA3/(1+J3))</f>
        <v>0.40038759689922487</v>
      </c>
      <c r="Z3" s="48">
        <v>1.29</v>
      </c>
      <c r="AA3" s="48">
        <f t="shared" ref="AA3:AA36" si="4">Z3*F3</f>
        <v>7.74</v>
      </c>
      <c r="AB3" s="48" t="str">
        <f>IF(ROUND(Z3+Z3*0.1,2)&lt;10,IF(ROUND(Z3+Z3*0.1,2)=1,1.09,IF(ROUND(Z3+Z3*0.1,2)=2,2.09,IF(ROUND(Z3+Z3*0.1,2)=3,3.09,IF(ROUND(Z3+Z3*0.1,2)=4,4.09,IF(ROUND(Z3+Z3*0.1,2)=5,5.09,IF(ROUND(Z3+Z3*0.1,2)=6,6.09,IF(ROUND(Z3+Z3*0.1,2)=7,7.09,IF(ROUND(Z3+Z3*0.1,2)=8,8.09,IF(ROUND(Z3+Z3*0.1,2)=9,9.09,REPLACE(ROUND(Z3+Z3*0.1,2),4,1,9)))))))))),IF(AND(ROUND(Z3+Z3*0.1,2)&gt;=10,ROUND(Z3+Z3*0.1,2)&lt;=99.99),IF(ROUND(Z3+Z3*0.1,2)-LEFT(ROUND(Z3+Z3*0.1,2),2)&lt;=0.49,LEFT(ROUND(Z3+Z3*0.1,2),2)+0.49,IF(ROUND(Z3+Z3*0.1,2)-LEFT(ROUND(Z3+Z3*0.1,2),2)&gt;0.49,LEFT(ROUND(Z3+Z3*0.1,2),2)+0.99)),IF(AND(ROUND(Z3+Z3*0.1,2)&gt;=100,ROUND(Z3+Z3*0.1,2)&lt;=999.99),REPLACE(ROUND(Z3+Z3*0.1,2),3,4,9),IF(AND(ROUND(Z3+Z3*0.1,2)&gt;=1000),REPLACE(ROUND(Z3+Z3*0.1,2),3,5,99)))))</f>
        <v>1,49</v>
      </c>
      <c r="AC3" s="48" t="str">
        <f>IF(ROUND(AA3+AA3*0.1,2)&lt;10,IF(ROUND(AA3+AA3*0.1,2)=1,1.09,IF(ROUND(AA3+AA3*0.1,2)=2,2.09,IF(ROUND(AA3+AA3*0.1,2)=3,3.09,IF(ROUND(AA3+AA3*0.1,2)=4,4.09,IF(ROUND(AA3+AA3*0.1,2)=5,5.09,IF(ROUND(AA3+AA3*0.1,2)=6,6.09,IF(ROUND(AA3+AA3*0.1,2)=7,7.09,IF(ROUND(AA3+AA3*0.1,2)=8,8.09,IF(ROUND(AA3+AA3*0.1,2)=9,9.09,REPLACE(ROUND(AA3+AA3*0.1,2),4,1,9)))))))))),IF(AND(ROUND(AA3+AA3*0.1,2)&gt;=10,ROUND(AA3+AA3*0.1,2)&lt;=99.99),IF(ROUND(AA3+AA3*0.1,2)-LEFT(ROUND(AA3+AA3*0.1,2),2)&lt;=0.49,LEFT(ROUND(AA3+AA3*0.1,2),2)+0.49,IF(ROUND(AA3+AA3*0.1,2)-LEFT(ROUND(AA3+AA3*0.1,2),2)&gt;0.49,LEFT(ROUND(AA3+AA3*0.1,2),2)+0.99)),IF(AND(ROUND(AA3+AA3*0.1,2)&gt;=100,ROUND(AA3+AA3*0.1,2)&lt;=999.99),REPLACE(ROUND(AA3+AA3*0.1,2),3,4,9),IF(AND(ROUND(AA3+AA3*0.1,2)&gt;=1000),REPLACE(ROUND(AA3+AA3*0.1,2),3,5,99)))))</f>
        <v>8,59</v>
      </c>
      <c r="AD3" s="48" t="str">
        <f>IF(ROUND(AB3+AB3*0.1,2)&lt;10,IF(ROUND(AB3+AB3*0.1,2)=1,1.09,IF(ROUND(AB3+AB3*0.1,2)=2,2.09,IF(ROUND(AB3+AB3*0.1,2)=3,3.09,IF(ROUND(AB3+AB3*0.1,2)=4,4.09,IF(ROUND(AB3+AB3*0.1,2)=5,5.09,IF(ROUND(AB3+AB3*0.1,2)=6,6.09,IF(ROUND(AB3+AB3*0.1,2)=7,7.09,IF(ROUND(AB3+AB3*0.1,2)=8,8.09,IF(ROUND(AB3+AB3*0.1,2)=9,9.09,REPLACE(ROUND(AB3+AB3*0.1,2),4,1,9)))))))))),IF(AND(ROUND(AB3+AB3*0.1,2)&gt;=10,ROUND(AB3+AB3*0.1,2)&lt;=99.99),IF(ROUND(AB3+AB3*0.1,2)-LEFT(ROUND(AB3+AB3*0.1,2),2)&lt;=0.49,LEFT(ROUND(AB3+AB3*0.1,2),2)+0.49,IF(ROUND(AB3+AB3*0.1,2)-LEFT(ROUND(AB3+AB3*0.1,2),2)&gt;0.49,LEFT(ROUND(AB3+AB3*0.1,2),2)+0.99)),IF(AND(ROUND(AB3+AB3*0.1,2)&gt;=100,ROUND(AB3+AB3*0.1,2)&lt;=999.99),REPLACE(ROUND(AB3+AB3*0.1,2),3,4,9),IF(AND(ROUND(AB3+AB3*0.1,2)&gt;=1000),REPLACE(ROUND(AB3+AB3*0.1,2),3,5,99)))))</f>
        <v>1,69</v>
      </c>
      <c r="AE3" s="48" t="str">
        <f>IF(ROUND(AC3+AC3*0.1,2)&lt;10,IF(ROUND(AC3+AC3*0.1,2)=1,1.09,IF(ROUND(AC3+AC3*0.1,2)=2,2.09,IF(ROUND(AC3+AC3*0.1,2)=3,3.09,IF(ROUND(AC3+AC3*0.1,2)=4,4.09,IF(ROUND(AC3+AC3*0.1,2)=5,5.09,IF(ROUND(AC3+AC3*0.1,2)=6,6.09,IF(ROUND(AC3+AC3*0.1,2)=7,7.09,IF(ROUND(AC3+AC3*0.1,2)=8,8.09,IF(ROUND(AC3+AC3*0.1,2)=9,9.09,REPLACE(ROUND(AC3+AC3*0.1,2),4,1,9)))))))))),IF(AND(ROUND(AC3+AC3*0.1,2)&gt;=10,ROUND(AC3+AC3*0.1,2)&lt;=99.99),IF(ROUND(AC3+AC3*0.1,2)-LEFT(ROUND(AC3+AC3*0.1,2),2)&lt;=0.49,LEFT(ROUND(AC3+AC3*0.1,2),2)+0.49,IF(ROUND(AC3+AC3*0.1,2)-LEFT(ROUND(AC3+AC3*0.1,2),2)&gt;0.49,LEFT(ROUND(AC3+AC3*0.1,2),2)+0.99)),IF(AND(ROUND(AC3+AC3*0.1,2)&gt;=100,ROUND(AC3+AC3*0.1,2)&lt;=999.99),REPLACE(ROUND(AC3+AC3*0.1,2),3,4,9),IF(AND(ROUND(AC3+AC3*0.1,2)&gt;=1000),REPLACE(ROUND(AC3+AC3*0.1,2),3,5,99)))))</f>
        <v>9,49</v>
      </c>
      <c r="AF3" s="51">
        <f t="shared" ref="AF3:AF36" si="5">N3-W3</f>
        <v>0.68</v>
      </c>
      <c r="AG3" s="51">
        <f t="shared" ref="AG3:AG36" si="6">O3-X3</f>
        <v>4.08</v>
      </c>
      <c r="AH3" s="52">
        <f t="shared" ref="AH3:AH36" si="7">Q3-Z3</f>
        <v>0.89999999999999991</v>
      </c>
      <c r="AI3" s="51">
        <f t="shared" ref="AI3:AI36" si="8">R3-AA3</f>
        <v>5.4</v>
      </c>
      <c r="AJ3" s="53">
        <v>64300101</v>
      </c>
      <c r="AK3" s="53">
        <v>64300001</v>
      </c>
    </row>
    <row r="4" spans="1:38" s="29" customFormat="1" ht="12.75" customHeight="1">
      <c r="A4" s="27">
        <v>23423057</v>
      </c>
      <c r="B4" s="40">
        <v>3000</v>
      </c>
      <c r="C4" s="40">
        <v>4027736030008</v>
      </c>
      <c r="D4" s="40"/>
      <c r="E4" s="41" t="s">
        <v>16</v>
      </c>
      <c r="F4" s="42">
        <v>6</v>
      </c>
      <c r="G4" s="40">
        <v>64</v>
      </c>
      <c r="H4" s="43"/>
      <c r="I4" s="43" t="s">
        <v>175</v>
      </c>
      <c r="J4" s="44">
        <v>0.19</v>
      </c>
      <c r="K4" s="44">
        <v>0.19</v>
      </c>
      <c r="L4" s="17">
        <v>1183</v>
      </c>
      <c r="M4" s="63" t="s">
        <v>237</v>
      </c>
      <c r="N4" s="45">
        <v>2.4099999999999997</v>
      </c>
      <c r="O4" s="45">
        <f t="shared" si="0"/>
        <v>14.459999999999997</v>
      </c>
      <c r="P4" s="18">
        <f t="shared" si="1"/>
        <v>0.26275064267352205</v>
      </c>
      <c r="Q4" s="46">
        <v>3.89</v>
      </c>
      <c r="R4" s="47">
        <f t="shared" si="2"/>
        <v>23.34</v>
      </c>
      <c r="S4" s="47" t="str">
        <f t="shared" ref="S4:S37" si="9">IF(ROUND(Q4+Q4*0.1,2)&lt;10,IF(ROUND(Q4+Q4*0.1,2)=1,1.09,IF(ROUND(Q4+Q4*0.1,2)=2,2.09,IF(ROUND(Q4+Q4*0.1,2)=3,3.09,IF(ROUND(Q4+Q4*0.1,2)=4,4.09,IF(ROUND(Q4+Q4*0.1,2)=5,5.09,IF(ROUND(Q4+Q4*0.1,2)=6,6.09,IF(ROUND(Q4+Q4*0.1,2)=7,7.09,IF(ROUND(Q4+Q4*0.1,2)=8,8.09,IF(ROUND(Q4+Q4*0.1,2)=9,9.09,REPLACE(ROUND(Q4+Q4*0.1,2),4,1,9)))))))))),IF(AND(ROUND(Q4+Q4*0.1,2)&gt;=10,ROUND(Q4+Q4*0.1,2)&lt;=99.99),IF(ROUND(Q4+Q4*0.1,2)-LEFT(ROUND(Q4+Q4*0.1,2),2)&lt;=0.49,LEFT(ROUND(Q4+Q4*0.1,2),2)+0.49,IF(ROUND(Q4+Q4*0.1,2)-LEFT(ROUND(Q4+Q4*0.1,2),2)&gt;0.49,LEFT(ROUND(Q4+Q4*0.1,2),2)+0.99)),IF(AND(ROUND(Q4+Q4*0.1,2)&gt;=100,ROUND(Q4+Q4*0.1,2)&lt;=999.99),REPLACE(ROUND(Q4+Q4*0.1,2),3,4,9),IF(AND(ROUND(Q4+Q4*0.1,2)&gt;=1000),REPLACE(ROUND(Q4+Q4*0.1,2),3,5,99)))))</f>
        <v>4,29</v>
      </c>
      <c r="T4" s="47">
        <f t="shared" ref="T4:T69" si="10">IF(ROUND(R4+R4*0.1,2)&lt;10,IF(ROUND(R4+R4*0.1,2)=1,1.09,IF(ROUND(R4+R4*0.1,2)=2,2.09,IF(ROUND(R4+R4*0.1,2)=3,3.09,IF(ROUND(R4+R4*0.1,2)=4,4.09,IF(ROUND(R4+R4*0.1,2)=5,5.09,IF(ROUND(R4+R4*0.1,2)=6,6.09,IF(ROUND(R4+R4*0.1,2)=7,7.09,IF(ROUND(R4+R4*0.1,2)=8,8.09,IF(ROUND(R4+R4*0.1,2)=9,9.09,REPLACE(ROUND(R4+R4*0.1,2),4,1,9)))))))))),IF(AND(ROUND(R4+R4*0.1,2)&gt;=10,ROUND(R4+R4*0.1,2)&lt;=99.99),IF(ROUND(R4+R4*0.1,2)-LEFT(ROUND(R4+R4*0.1,2),2)&lt;=0.49,LEFT(ROUND(R4+R4*0.1,2),2)+0.49,IF(ROUND(R4+R4*0.1,2)-LEFT(ROUND(R4+R4*0.1,2),2)&gt;0.49,LEFT(ROUND(R4+R4*0.1,2),2)+0.99)),IF(AND(ROUND(R4+R4*0.1,2)&gt;=100,ROUND(R4+R4*0.1,2)&lt;=999.99),REPLACE(ROUND(R4+R4*0.1,2),3,4,9),IF(AND(ROUND(R4+R4*0.1,2)&gt;=1000),REPLACE(ROUND(R4+R4*0.1,2),3,5,99)))))</f>
        <v>25.99</v>
      </c>
      <c r="U4" s="47" t="str">
        <f t="shared" ref="U4:U37" si="11">IF(ROUND(S4+S4*0.1,2)&lt;10,IF(ROUND(S4+S4*0.1,2)=1,1.09,IF(ROUND(S4+S4*0.1,2)=2,2.09,IF(ROUND(S4+S4*0.1,2)=3,3.09,IF(ROUND(S4+S4*0.1,2)=4,4.09,IF(ROUND(S4+S4*0.1,2)=5,5.09,IF(ROUND(S4+S4*0.1,2)=6,6.09,IF(ROUND(S4+S4*0.1,2)=7,7.09,IF(ROUND(S4+S4*0.1,2)=8,8.09,IF(ROUND(S4+S4*0.1,2)=9,9.09,REPLACE(ROUND(S4+S4*0.1,2),4,1,9)))))))))),IF(AND(ROUND(S4+S4*0.1,2)&gt;=10,ROUND(S4+S4*0.1,2)&lt;=99.99),IF(ROUND(S4+S4*0.1,2)-LEFT(ROUND(S4+S4*0.1,2),2)&lt;=0.49,LEFT(ROUND(S4+S4*0.1,2),2)+0.49,IF(ROUND(S4+S4*0.1,2)-LEFT(ROUND(S4+S4*0.1,2),2)&gt;0.49,LEFT(ROUND(S4+S4*0.1,2),2)+0.99)),IF(AND(ROUND(S4+S4*0.1,2)&gt;=100,ROUND(S4+S4*0.1,2)&lt;=999.99),REPLACE(ROUND(S4+S4*0.1,2),3,4,9),IF(AND(ROUND(S4+S4*0.1,2)&gt;=1000),REPLACE(ROUND(S4+S4*0.1,2),3,5,99)))))</f>
        <v>4,79</v>
      </c>
      <c r="V4" s="47">
        <f t="shared" ref="V4:V69" si="12">IF(ROUND(T4+T4*0.1,2)&lt;10,IF(ROUND(T4+T4*0.1,2)=1,1.09,IF(ROUND(T4+T4*0.1,2)=2,2.09,IF(ROUND(T4+T4*0.1,2)=3,3.09,IF(ROUND(T4+T4*0.1,2)=4,4.09,IF(ROUND(T4+T4*0.1,2)=5,5.09,IF(ROUND(T4+T4*0.1,2)=6,6.09,IF(ROUND(T4+T4*0.1,2)=7,7.09,IF(ROUND(T4+T4*0.1,2)=8,8.09,IF(ROUND(T4+T4*0.1,2)=9,9.09,REPLACE(ROUND(T4+T4*0.1,2),4,1,9)))))))))),IF(AND(ROUND(T4+T4*0.1,2)&gt;=10,ROUND(T4+T4*0.1,2)&lt;=99.99),IF(ROUND(T4+T4*0.1,2)-LEFT(ROUND(T4+T4*0.1,2),2)&lt;=0.49,LEFT(ROUND(T4+T4*0.1,2),2)+0.49,IF(ROUND(T4+T4*0.1,2)-LEFT(ROUND(T4+T4*0.1,2),2)&gt;0.49,LEFT(ROUND(T4+T4*0.1,2),2)+0.99)),IF(AND(ROUND(T4+T4*0.1,2)&gt;=100,ROUND(T4+T4*0.1,2)&lt;=999.99),REPLACE(ROUND(T4+T4*0.1,2),3,4,9),IF(AND(ROUND(T4+T4*0.1,2)&gt;=1000),REPLACE(ROUND(T4+T4*0.1,2),3,5,99)))))</f>
        <v>28.99</v>
      </c>
      <c r="W4" s="48">
        <v>0.99</v>
      </c>
      <c r="X4" s="49">
        <v>5.94</v>
      </c>
      <c r="Y4" s="50">
        <f t="shared" si="3"/>
        <v>0.4079899497487437</v>
      </c>
      <c r="Z4" s="48">
        <v>1.99</v>
      </c>
      <c r="AA4" s="48">
        <f t="shared" si="4"/>
        <v>11.94</v>
      </c>
      <c r="AB4" s="48" t="str">
        <f t="shared" ref="AB4:AB37" si="13">IF(ROUND(Z4+Z4*0.1,2)&lt;10,IF(ROUND(Z4+Z4*0.1,2)=1,1.09,IF(ROUND(Z4+Z4*0.1,2)=2,2.09,IF(ROUND(Z4+Z4*0.1,2)=3,3.09,IF(ROUND(Z4+Z4*0.1,2)=4,4.09,IF(ROUND(Z4+Z4*0.1,2)=5,5.09,IF(ROUND(Z4+Z4*0.1,2)=6,6.09,IF(ROUND(Z4+Z4*0.1,2)=7,7.09,IF(ROUND(Z4+Z4*0.1,2)=8,8.09,IF(ROUND(Z4+Z4*0.1,2)=9,9.09,REPLACE(ROUND(Z4+Z4*0.1,2),4,1,9)))))))))),IF(AND(ROUND(Z4+Z4*0.1,2)&gt;=10,ROUND(Z4+Z4*0.1,2)&lt;=99.99),IF(ROUND(Z4+Z4*0.1,2)-LEFT(ROUND(Z4+Z4*0.1,2),2)&lt;=0.49,LEFT(ROUND(Z4+Z4*0.1,2),2)+0.49,IF(ROUND(Z4+Z4*0.1,2)-LEFT(ROUND(Z4+Z4*0.1,2),2)&gt;0.49,LEFT(ROUND(Z4+Z4*0.1,2),2)+0.99)),IF(AND(ROUND(Z4+Z4*0.1,2)&gt;=100,ROUND(Z4+Z4*0.1,2)&lt;=999.99),REPLACE(ROUND(Z4+Z4*0.1,2),3,4,9),IF(AND(ROUND(Z4+Z4*0.1,2)&gt;=1000),REPLACE(ROUND(Z4+Z4*0.1,2),3,5,99)))))</f>
        <v>2,19</v>
      </c>
      <c r="AC4" s="48">
        <f t="shared" ref="AC4:AC69" si="14">IF(ROUND(AA4+AA4*0.1,2)&lt;10,IF(ROUND(AA4+AA4*0.1,2)=1,1.09,IF(ROUND(AA4+AA4*0.1,2)=2,2.09,IF(ROUND(AA4+AA4*0.1,2)=3,3.09,IF(ROUND(AA4+AA4*0.1,2)=4,4.09,IF(ROUND(AA4+AA4*0.1,2)=5,5.09,IF(ROUND(AA4+AA4*0.1,2)=6,6.09,IF(ROUND(AA4+AA4*0.1,2)=7,7.09,IF(ROUND(AA4+AA4*0.1,2)=8,8.09,IF(ROUND(AA4+AA4*0.1,2)=9,9.09,REPLACE(ROUND(AA4+AA4*0.1,2),4,1,9)))))))))),IF(AND(ROUND(AA4+AA4*0.1,2)&gt;=10,ROUND(AA4+AA4*0.1,2)&lt;=99.99),IF(ROUND(AA4+AA4*0.1,2)-LEFT(ROUND(AA4+AA4*0.1,2),2)&lt;=0.49,LEFT(ROUND(AA4+AA4*0.1,2),2)+0.49,IF(ROUND(AA4+AA4*0.1,2)-LEFT(ROUND(AA4+AA4*0.1,2),2)&gt;0.49,LEFT(ROUND(AA4+AA4*0.1,2),2)+0.99)),IF(AND(ROUND(AA4+AA4*0.1,2)&gt;=100,ROUND(AA4+AA4*0.1,2)&lt;=999.99),REPLACE(ROUND(AA4+AA4*0.1,2),3,4,9),IF(AND(ROUND(AA4+AA4*0.1,2)&gt;=1000),REPLACE(ROUND(AA4+AA4*0.1,2),3,5,99)))))</f>
        <v>13.49</v>
      </c>
      <c r="AD4" s="48" t="str">
        <f t="shared" ref="AD4:AD37" si="15">IF(ROUND(AB4+AB4*0.1,2)&lt;10,IF(ROUND(AB4+AB4*0.1,2)=1,1.09,IF(ROUND(AB4+AB4*0.1,2)=2,2.09,IF(ROUND(AB4+AB4*0.1,2)=3,3.09,IF(ROUND(AB4+AB4*0.1,2)=4,4.09,IF(ROUND(AB4+AB4*0.1,2)=5,5.09,IF(ROUND(AB4+AB4*0.1,2)=6,6.09,IF(ROUND(AB4+AB4*0.1,2)=7,7.09,IF(ROUND(AB4+AB4*0.1,2)=8,8.09,IF(ROUND(AB4+AB4*0.1,2)=9,9.09,REPLACE(ROUND(AB4+AB4*0.1,2),4,1,9)))))))))),IF(AND(ROUND(AB4+AB4*0.1,2)&gt;=10,ROUND(AB4+AB4*0.1,2)&lt;=99.99),IF(ROUND(AB4+AB4*0.1,2)-LEFT(ROUND(AB4+AB4*0.1,2),2)&lt;=0.49,LEFT(ROUND(AB4+AB4*0.1,2),2)+0.49,IF(ROUND(AB4+AB4*0.1,2)-LEFT(ROUND(AB4+AB4*0.1,2),2)&gt;0.49,LEFT(ROUND(AB4+AB4*0.1,2),2)+0.99)),IF(AND(ROUND(AB4+AB4*0.1,2)&gt;=100,ROUND(AB4+AB4*0.1,2)&lt;=999.99),REPLACE(ROUND(AB4+AB4*0.1,2),3,4,9),IF(AND(ROUND(AB4+AB4*0.1,2)&gt;=1000),REPLACE(ROUND(AB4+AB4*0.1,2),3,5,99)))))</f>
        <v>2,49</v>
      </c>
      <c r="AE4" s="48">
        <f t="shared" ref="AE4:AE69" si="16">IF(ROUND(AC4+AC4*0.1,2)&lt;10,IF(ROUND(AC4+AC4*0.1,2)=1,1.09,IF(ROUND(AC4+AC4*0.1,2)=2,2.09,IF(ROUND(AC4+AC4*0.1,2)=3,3.09,IF(ROUND(AC4+AC4*0.1,2)=4,4.09,IF(ROUND(AC4+AC4*0.1,2)=5,5.09,IF(ROUND(AC4+AC4*0.1,2)=6,6.09,IF(ROUND(AC4+AC4*0.1,2)=7,7.09,IF(ROUND(AC4+AC4*0.1,2)=8,8.09,IF(ROUND(AC4+AC4*0.1,2)=9,9.09,REPLACE(ROUND(AC4+AC4*0.1,2),4,1,9)))))))))),IF(AND(ROUND(AC4+AC4*0.1,2)&gt;=10,ROUND(AC4+AC4*0.1,2)&lt;=99.99),IF(ROUND(AC4+AC4*0.1,2)-LEFT(ROUND(AC4+AC4*0.1,2),2)&lt;=0.49,LEFT(ROUND(AC4+AC4*0.1,2),2)+0.49,IF(ROUND(AC4+AC4*0.1,2)-LEFT(ROUND(AC4+AC4*0.1,2),2)&gt;0.49,LEFT(ROUND(AC4+AC4*0.1,2),2)+0.99)),IF(AND(ROUND(AC4+AC4*0.1,2)&gt;=100,ROUND(AC4+AC4*0.1,2)&lt;=999.99),REPLACE(ROUND(AC4+AC4*0.1,2),3,4,9),IF(AND(ROUND(AC4+AC4*0.1,2)&gt;=1000),REPLACE(ROUND(AC4+AC4*0.1,2),3,5,99)))))</f>
        <v>14.99</v>
      </c>
      <c r="AF4" s="51">
        <f t="shared" si="5"/>
        <v>1.4199999999999997</v>
      </c>
      <c r="AG4" s="51">
        <f t="shared" si="6"/>
        <v>8.519999999999996</v>
      </c>
      <c r="AH4" s="52">
        <f t="shared" si="7"/>
        <v>1.9000000000000001</v>
      </c>
      <c r="AI4" s="51">
        <f>R4-AA4</f>
        <v>11.4</v>
      </c>
      <c r="AJ4" s="53">
        <v>64300101</v>
      </c>
      <c r="AK4" s="53">
        <v>64300001</v>
      </c>
    </row>
    <row r="5" spans="1:38" s="29" customFormat="1" ht="12.75" customHeight="1">
      <c r="A5" s="27">
        <v>23423058</v>
      </c>
      <c r="B5" s="40">
        <v>4000</v>
      </c>
      <c r="C5" s="40">
        <v>4027736040007</v>
      </c>
      <c r="D5" s="40"/>
      <c r="E5" s="41" t="s">
        <v>17</v>
      </c>
      <c r="F5" s="42">
        <v>6</v>
      </c>
      <c r="G5" s="40">
        <v>64</v>
      </c>
      <c r="H5" s="43"/>
      <c r="I5" s="43" t="s">
        <v>175</v>
      </c>
      <c r="J5" s="44">
        <v>0.19</v>
      </c>
      <c r="K5" s="44">
        <v>0.19</v>
      </c>
      <c r="L5" s="17">
        <v>1183</v>
      </c>
      <c r="M5" s="63" t="s">
        <v>237</v>
      </c>
      <c r="N5" s="45">
        <v>1.88</v>
      </c>
      <c r="O5" s="45">
        <f t="shared" si="0"/>
        <v>11.28</v>
      </c>
      <c r="P5" s="18">
        <f t="shared" si="1"/>
        <v>0.25177257525083624</v>
      </c>
      <c r="Q5" s="46">
        <v>2.99</v>
      </c>
      <c r="R5" s="47">
        <f t="shared" si="2"/>
        <v>17.940000000000001</v>
      </c>
      <c r="S5" s="47" t="str">
        <f t="shared" si="9"/>
        <v>3,29</v>
      </c>
      <c r="T5" s="47">
        <f t="shared" si="10"/>
        <v>19.989999999999998</v>
      </c>
      <c r="U5" s="47" t="str">
        <f t="shared" si="11"/>
        <v>3,69</v>
      </c>
      <c r="V5" s="47">
        <f t="shared" si="12"/>
        <v>21.99</v>
      </c>
      <c r="W5" s="48">
        <v>1.1499999999999999</v>
      </c>
      <c r="X5" s="49">
        <v>6.9</v>
      </c>
      <c r="Y5" s="50">
        <f t="shared" si="3"/>
        <v>0.3123115577889447</v>
      </c>
      <c r="Z5" s="48">
        <v>1.99</v>
      </c>
      <c r="AA5" s="48">
        <f t="shared" si="4"/>
        <v>11.94</v>
      </c>
      <c r="AB5" s="48" t="str">
        <f t="shared" si="13"/>
        <v>2,19</v>
      </c>
      <c r="AC5" s="48">
        <f t="shared" si="14"/>
        <v>13.49</v>
      </c>
      <c r="AD5" s="48" t="str">
        <f t="shared" si="15"/>
        <v>2,49</v>
      </c>
      <c r="AE5" s="48">
        <f t="shared" si="16"/>
        <v>14.99</v>
      </c>
      <c r="AF5" s="51">
        <f t="shared" si="5"/>
        <v>0.73</v>
      </c>
      <c r="AG5" s="51">
        <f t="shared" si="6"/>
        <v>4.379999999999999</v>
      </c>
      <c r="AH5" s="52">
        <f t="shared" si="7"/>
        <v>1.0000000000000002</v>
      </c>
      <c r="AI5" s="51">
        <f t="shared" si="8"/>
        <v>6.0000000000000018</v>
      </c>
      <c r="AJ5" s="53">
        <v>64300101</v>
      </c>
      <c r="AK5" s="53">
        <v>64300001</v>
      </c>
    </row>
    <row r="6" spans="1:38" s="29" customFormat="1" ht="12.75" customHeight="1">
      <c r="A6" s="27">
        <v>23423051</v>
      </c>
      <c r="B6" s="40">
        <v>1040</v>
      </c>
      <c r="C6" s="40">
        <v>4027736010406</v>
      </c>
      <c r="D6" s="40"/>
      <c r="E6" s="41" t="s">
        <v>3</v>
      </c>
      <c r="F6" s="42">
        <v>6</v>
      </c>
      <c r="G6" s="40">
        <v>64</v>
      </c>
      <c r="H6" s="43"/>
      <c r="I6" s="43" t="s">
        <v>175</v>
      </c>
      <c r="J6" s="44">
        <v>0.19</v>
      </c>
      <c r="K6" s="44">
        <v>0.19</v>
      </c>
      <c r="L6" s="17">
        <v>1183</v>
      </c>
      <c r="M6" s="63" t="s">
        <v>237</v>
      </c>
      <c r="N6" s="45">
        <v>1.26</v>
      </c>
      <c r="O6" s="45">
        <f t="shared" si="0"/>
        <v>7.5600000000000005</v>
      </c>
      <c r="P6" s="18">
        <f t="shared" si="1"/>
        <v>0.31534246575342473</v>
      </c>
      <c r="Q6" s="46">
        <v>2.19</v>
      </c>
      <c r="R6" s="47">
        <f t="shared" si="2"/>
        <v>13.14</v>
      </c>
      <c r="S6" s="47" t="str">
        <f t="shared" si="9"/>
        <v>2,49</v>
      </c>
      <c r="T6" s="47">
        <f t="shared" si="10"/>
        <v>14.49</v>
      </c>
      <c r="U6" s="47" t="str">
        <f t="shared" si="11"/>
        <v>2,79</v>
      </c>
      <c r="V6" s="47">
        <f t="shared" si="12"/>
        <v>15.99</v>
      </c>
      <c r="W6" s="48">
        <v>0.69</v>
      </c>
      <c r="X6" s="49">
        <v>4.1399999999999997</v>
      </c>
      <c r="Y6" s="50">
        <f t="shared" si="3"/>
        <v>0.44892617449664435</v>
      </c>
      <c r="Z6" s="48">
        <v>1.49</v>
      </c>
      <c r="AA6" s="48">
        <f t="shared" si="4"/>
        <v>8.94</v>
      </c>
      <c r="AB6" s="48" t="str">
        <f t="shared" si="13"/>
        <v>1,69</v>
      </c>
      <c r="AC6" s="48" t="str">
        <f t="shared" si="14"/>
        <v>9,89</v>
      </c>
      <c r="AD6" s="48" t="str">
        <f t="shared" si="15"/>
        <v>1,89</v>
      </c>
      <c r="AE6" s="48">
        <f t="shared" si="16"/>
        <v>10.99</v>
      </c>
      <c r="AF6" s="51">
        <f t="shared" si="5"/>
        <v>0.57000000000000006</v>
      </c>
      <c r="AG6" s="51">
        <f t="shared" si="6"/>
        <v>3.4200000000000008</v>
      </c>
      <c r="AH6" s="52">
        <f t="shared" si="7"/>
        <v>0.7</v>
      </c>
      <c r="AI6" s="51">
        <f t="shared" si="8"/>
        <v>4.2000000000000011</v>
      </c>
      <c r="AJ6" s="53">
        <v>64300101</v>
      </c>
      <c r="AK6" s="53">
        <v>64300001</v>
      </c>
    </row>
    <row r="7" spans="1:38" s="29" customFormat="1" ht="12.75" customHeight="1">
      <c r="A7" s="27">
        <v>23423052</v>
      </c>
      <c r="B7" s="40">
        <v>1010</v>
      </c>
      <c r="C7" s="40">
        <v>4027736010109</v>
      </c>
      <c r="D7" s="40"/>
      <c r="E7" s="41" t="s">
        <v>5</v>
      </c>
      <c r="F7" s="42">
        <v>6</v>
      </c>
      <c r="G7" s="40">
        <v>64</v>
      </c>
      <c r="H7" s="43"/>
      <c r="I7" s="43" t="s">
        <v>175</v>
      </c>
      <c r="J7" s="44">
        <v>0.19</v>
      </c>
      <c r="K7" s="44">
        <v>0.19</v>
      </c>
      <c r="L7" s="17">
        <v>1183</v>
      </c>
      <c r="M7" s="63" t="s">
        <v>237</v>
      </c>
      <c r="N7" s="45">
        <v>1.27</v>
      </c>
      <c r="O7" s="45">
        <f t="shared" si="0"/>
        <v>7.62</v>
      </c>
      <c r="P7" s="18">
        <f t="shared" si="1"/>
        <v>0.30990867579908687</v>
      </c>
      <c r="Q7" s="46">
        <v>2.19</v>
      </c>
      <c r="R7" s="47">
        <f t="shared" si="2"/>
        <v>13.14</v>
      </c>
      <c r="S7" s="47" t="str">
        <f t="shared" si="9"/>
        <v>2,49</v>
      </c>
      <c r="T7" s="47">
        <f t="shared" si="10"/>
        <v>14.49</v>
      </c>
      <c r="U7" s="47" t="str">
        <f t="shared" si="11"/>
        <v>2,79</v>
      </c>
      <c r="V7" s="47">
        <f t="shared" si="12"/>
        <v>15.99</v>
      </c>
      <c r="W7" s="48">
        <v>0.65</v>
      </c>
      <c r="X7" s="49">
        <v>3.9</v>
      </c>
      <c r="Y7" s="50">
        <f t="shared" si="3"/>
        <v>0.48087248322147652</v>
      </c>
      <c r="Z7" s="48">
        <v>1.49</v>
      </c>
      <c r="AA7" s="48">
        <f t="shared" si="4"/>
        <v>8.94</v>
      </c>
      <c r="AB7" s="48" t="str">
        <f t="shared" si="13"/>
        <v>1,69</v>
      </c>
      <c r="AC7" s="48" t="str">
        <f t="shared" si="14"/>
        <v>9,89</v>
      </c>
      <c r="AD7" s="48" t="str">
        <f t="shared" si="15"/>
        <v>1,89</v>
      </c>
      <c r="AE7" s="48">
        <f t="shared" si="16"/>
        <v>10.99</v>
      </c>
      <c r="AF7" s="51">
        <f t="shared" si="5"/>
        <v>0.62</v>
      </c>
      <c r="AG7" s="51">
        <f t="shared" si="6"/>
        <v>3.72</v>
      </c>
      <c r="AH7" s="52">
        <f t="shared" si="7"/>
        <v>0.7</v>
      </c>
      <c r="AI7" s="51">
        <f t="shared" si="8"/>
        <v>4.2000000000000011</v>
      </c>
      <c r="AJ7" s="53">
        <v>64300101</v>
      </c>
      <c r="AK7" s="53">
        <v>64300001</v>
      </c>
    </row>
    <row r="8" spans="1:38" s="29" customFormat="1" ht="13" customHeight="1">
      <c r="A8" s="27">
        <v>23423059</v>
      </c>
      <c r="B8" s="40">
        <v>5000</v>
      </c>
      <c r="C8" s="40">
        <v>4027736050006</v>
      </c>
      <c r="D8" s="40"/>
      <c r="E8" s="41" t="s">
        <v>15</v>
      </c>
      <c r="F8" s="42">
        <v>6</v>
      </c>
      <c r="G8" s="40">
        <v>64</v>
      </c>
      <c r="H8" s="43"/>
      <c r="I8" s="43" t="s">
        <v>175</v>
      </c>
      <c r="J8" s="44">
        <v>0.19</v>
      </c>
      <c r="K8" s="44">
        <v>0.19</v>
      </c>
      <c r="L8" s="17">
        <v>1183</v>
      </c>
      <c r="M8" s="63" t="s">
        <v>237</v>
      </c>
      <c r="N8" s="45">
        <v>1.73</v>
      </c>
      <c r="O8" s="45">
        <f t="shared" si="0"/>
        <v>10.379999999999999</v>
      </c>
      <c r="P8" s="18">
        <f t="shared" si="1"/>
        <v>0.31147157190635466</v>
      </c>
      <c r="Q8" s="46">
        <v>2.99</v>
      </c>
      <c r="R8" s="47">
        <f t="shared" si="2"/>
        <v>17.940000000000001</v>
      </c>
      <c r="S8" s="47" t="str">
        <f t="shared" si="9"/>
        <v>3,29</v>
      </c>
      <c r="T8" s="47">
        <f t="shared" si="10"/>
        <v>19.989999999999998</v>
      </c>
      <c r="U8" s="47" t="str">
        <f t="shared" si="11"/>
        <v>3,69</v>
      </c>
      <c r="V8" s="47">
        <f t="shared" si="12"/>
        <v>21.99</v>
      </c>
      <c r="W8" s="48">
        <v>1.35</v>
      </c>
      <c r="X8" s="49">
        <v>8.1</v>
      </c>
      <c r="Y8" s="50">
        <f t="shared" si="3"/>
        <v>0.26643835616438372</v>
      </c>
      <c r="Z8" s="48">
        <v>2.19</v>
      </c>
      <c r="AA8" s="48">
        <f t="shared" si="4"/>
        <v>13.14</v>
      </c>
      <c r="AB8" s="48" t="str">
        <f t="shared" si="13"/>
        <v>2,49</v>
      </c>
      <c r="AC8" s="48">
        <f t="shared" si="14"/>
        <v>14.49</v>
      </c>
      <c r="AD8" s="48" t="str">
        <f t="shared" si="15"/>
        <v>2,79</v>
      </c>
      <c r="AE8" s="48">
        <f t="shared" si="16"/>
        <v>15.99</v>
      </c>
      <c r="AF8" s="51">
        <f t="shared" si="5"/>
        <v>0.37999999999999989</v>
      </c>
      <c r="AG8" s="51">
        <f t="shared" si="6"/>
        <v>2.2799999999999994</v>
      </c>
      <c r="AH8" s="52">
        <f t="shared" si="7"/>
        <v>0.80000000000000027</v>
      </c>
      <c r="AI8" s="51">
        <f t="shared" si="8"/>
        <v>4.8000000000000007</v>
      </c>
      <c r="AJ8" s="53">
        <v>64300101</v>
      </c>
      <c r="AK8" s="53">
        <v>64300001</v>
      </c>
    </row>
    <row r="9" spans="1:38" s="29" customFormat="1" ht="12.75" customHeight="1">
      <c r="A9" s="27">
        <v>23423060</v>
      </c>
      <c r="B9" s="40">
        <v>1110</v>
      </c>
      <c r="C9" s="40">
        <v>4027736011106</v>
      </c>
      <c r="D9" s="40"/>
      <c r="E9" s="41" t="s">
        <v>19</v>
      </c>
      <c r="F9" s="42">
        <v>6</v>
      </c>
      <c r="G9" s="40">
        <v>64</v>
      </c>
      <c r="H9" s="43"/>
      <c r="I9" s="43" t="s">
        <v>175</v>
      </c>
      <c r="J9" s="44">
        <v>0.19</v>
      </c>
      <c r="K9" s="44">
        <v>0.19</v>
      </c>
      <c r="L9" s="17">
        <v>1183</v>
      </c>
      <c r="M9" s="63" t="s">
        <v>237</v>
      </c>
      <c r="N9" s="45">
        <v>1.33</v>
      </c>
      <c r="O9" s="45">
        <f t="shared" si="0"/>
        <v>7.98</v>
      </c>
      <c r="P9" s="18">
        <f t="shared" si="1"/>
        <v>0.27730593607305942</v>
      </c>
      <c r="Q9" s="46">
        <v>2.19</v>
      </c>
      <c r="R9" s="47">
        <f t="shared" si="2"/>
        <v>13.14</v>
      </c>
      <c r="S9" s="47" t="str">
        <f t="shared" si="9"/>
        <v>2,49</v>
      </c>
      <c r="T9" s="47">
        <f t="shared" si="10"/>
        <v>14.49</v>
      </c>
      <c r="U9" s="47" t="str">
        <f t="shared" si="11"/>
        <v>2,79</v>
      </c>
      <c r="V9" s="47">
        <f t="shared" si="12"/>
        <v>15.99</v>
      </c>
      <c r="W9" s="48">
        <v>0.82</v>
      </c>
      <c r="X9" s="49">
        <v>4.92</v>
      </c>
      <c r="Y9" s="50">
        <f t="shared" si="3"/>
        <v>0.28773722627737242</v>
      </c>
      <c r="Z9" s="48">
        <v>1.37</v>
      </c>
      <c r="AA9" s="48">
        <f t="shared" si="4"/>
        <v>8.2200000000000006</v>
      </c>
      <c r="AB9" s="48" t="str">
        <f t="shared" si="13"/>
        <v>1,59</v>
      </c>
      <c r="AC9" s="48" t="str">
        <f t="shared" si="14"/>
        <v>9,09</v>
      </c>
      <c r="AD9" s="48" t="str">
        <f t="shared" si="15"/>
        <v>1,79</v>
      </c>
      <c r="AE9" s="48">
        <f t="shared" si="16"/>
        <v>10.49</v>
      </c>
      <c r="AF9" s="51">
        <f t="shared" si="5"/>
        <v>0.51000000000000012</v>
      </c>
      <c r="AG9" s="51">
        <f t="shared" si="6"/>
        <v>3.0600000000000005</v>
      </c>
      <c r="AH9" s="52">
        <f t="shared" si="7"/>
        <v>0.81999999999999984</v>
      </c>
      <c r="AI9" s="51">
        <f t="shared" si="8"/>
        <v>4.92</v>
      </c>
      <c r="AJ9" s="53">
        <v>64300101</v>
      </c>
      <c r="AK9" s="53">
        <v>64300001</v>
      </c>
    </row>
    <row r="10" spans="1:38" s="29" customFormat="1" ht="12.75" customHeight="1">
      <c r="A10" s="27">
        <v>23423053</v>
      </c>
      <c r="B10" s="40">
        <v>1170</v>
      </c>
      <c r="C10" s="40">
        <v>4027736011700</v>
      </c>
      <c r="D10" s="40"/>
      <c r="E10" s="41" t="s">
        <v>7</v>
      </c>
      <c r="F10" s="42">
        <v>6</v>
      </c>
      <c r="G10" s="40">
        <v>64</v>
      </c>
      <c r="H10" s="43"/>
      <c r="I10" s="43" t="s">
        <v>175</v>
      </c>
      <c r="J10" s="44">
        <v>0.19</v>
      </c>
      <c r="K10" s="44">
        <v>0.19</v>
      </c>
      <c r="L10" s="17">
        <v>1183</v>
      </c>
      <c r="M10" s="63" t="s">
        <v>237</v>
      </c>
      <c r="N10" s="45">
        <v>1.59</v>
      </c>
      <c r="O10" s="45">
        <f t="shared" si="0"/>
        <v>9.5400000000000009</v>
      </c>
      <c r="P10" s="18">
        <f t="shared" si="1"/>
        <v>0.32182795698924732</v>
      </c>
      <c r="Q10" s="46">
        <v>2.79</v>
      </c>
      <c r="R10" s="47">
        <f t="shared" si="2"/>
        <v>16.740000000000002</v>
      </c>
      <c r="S10" s="47" t="str">
        <f t="shared" si="9"/>
        <v>3,09</v>
      </c>
      <c r="T10" s="47">
        <f t="shared" si="10"/>
        <v>18.489999999999998</v>
      </c>
      <c r="U10" s="47" t="str">
        <f t="shared" si="11"/>
        <v>3,49</v>
      </c>
      <c r="V10" s="47">
        <f t="shared" si="12"/>
        <v>20.49</v>
      </c>
      <c r="W10" s="48">
        <v>0.81</v>
      </c>
      <c r="X10" s="49">
        <v>4.8600000000000003</v>
      </c>
      <c r="Y10" s="50">
        <f t="shared" si="3"/>
        <v>0.39377358490566045</v>
      </c>
      <c r="Z10" s="48">
        <v>1.59</v>
      </c>
      <c r="AA10" s="48">
        <f t="shared" si="4"/>
        <v>9.5400000000000009</v>
      </c>
      <c r="AB10" s="48" t="str">
        <f t="shared" si="13"/>
        <v>1,79</v>
      </c>
      <c r="AC10" s="48">
        <f t="shared" si="14"/>
        <v>10.49</v>
      </c>
      <c r="AD10" s="48" t="str">
        <f t="shared" si="15"/>
        <v>1,99</v>
      </c>
      <c r="AE10" s="48">
        <f t="shared" si="16"/>
        <v>11.99</v>
      </c>
      <c r="AF10" s="51">
        <f t="shared" si="5"/>
        <v>0.78</v>
      </c>
      <c r="AG10" s="51">
        <f t="shared" si="6"/>
        <v>4.6800000000000006</v>
      </c>
      <c r="AH10" s="52">
        <f t="shared" si="7"/>
        <v>1.2</v>
      </c>
      <c r="AI10" s="51">
        <f t="shared" si="8"/>
        <v>7.2000000000000011</v>
      </c>
      <c r="AJ10" s="53">
        <v>64300101</v>
      </c>
      <c r="AK10" s="53">
        <v>64300001</v>
      </c>
      <c r="AL10" s="36"/>
    </row>
    <row r="11" spans="1:38" s="29" customFormat="1" ht="12.75" customHeight="1">
      <c r="A11" s="27">
        <v>23423054</v>
      </c>
      <c r="B11" s="40">
        <v>1175</v>
      </c>
      <c r="C11" s="40">
        <v>4027736011755</v>
      </c>
      <c r="D11" s="40"/>
      <c r="E11" s="41" t="s">
        <v>10</v>
      </c>
      <c r="F11" s="42">
        <v>10</v>
      </c>
      <c r="G11" s="40">
        <v>80</v>
      </c>
      <c r="H11" s="43"/>
      <c r="I11" s="43" t="s">
        <v>175</v>
      </c>
      <c r="J11" s="44">
        <v>0.19</v>
      </c>
      <c r="K11" s="44">
        <v>0.19</v>
      </c>
      <c r="L11" s="17">
        <v>1183</v>
      </c>
      <c r="M11" s="63" t="s">
        <v>237</v>
      </c>
      <c r="N11" s="45">
        <v>0.87</v>
      </c>
      <c r="O11" s="45">
        <f t="shared" si="0"/>
        <v>8.6999999999999993</v>
      </c>
      <c r="P11" s="18">
        <f t="shared" si="1"/>
        <v>0.30516778523489946</v>
      </c>
      <c r="Q11" s="46">
        <v>1.49</v>
      </c>
      <c r="R11" s="47">
        <f t="shared" si="2"/>
        <v>14.9</v>
      </c>
      <c r="S11" s="47" t="str">
        <f t="shared" si="9"/>
        <v>1,69</v>
      </c>
      <c r="T11" s="47">
        <f t="shared" si="10"/>
        <v>16.489999999999998</v>
      </c>
      <c r="U11" s="47" t="str">
        <f t="shared" si="11"/>
        <v>1,89</v>
      </c>
      <c r="V11" s="47">
        <f t="shared" si="12"/>
        <v>18.489999999999998</v>
      </c>
      <c r="W11" s="48">
        <v>0.62</v>
      </c>
      <c r="X11" s="49">
        <v>6.2</v>
      </c>
      <c r="Y11" s="50">
        <f t="shared" si="3"/>
        <v>0.25474747474747478</v>
      </c>
      <c r="Z11" s="48">
        <v>0.99</v>
      </c>
      <c r="AA11" s="48">
        <f t="shared" si="4"/>
        <v>9.9</v>
      </c>
      <c r="AB11" s="48" t="str">
        <f t="shared" si="13"/>
        <v>1,09</v>
      </c>
      <c r="AC11" s="48">
        <f t="shared" si="14"/>
        <v>10.99</v>
      </c>
      <c r="AD11" s="48" t="str">
        <f t="shared" si="15"/>
        <v>1,29</v>
      </c>
      <c r="AE11" s="48">
        <f t="shared" si="16"/>
        <v>12.49</v>
      </c>
      <c r="AF11" s="51">
        <f t="shared" si="5"/>
        <v>0.25</v>
      </c>
      <c r="AG11" s="51">
        <f t="shared" si="6"/>
        <v>2.4999999999999991</v>
      </c>
      <c r="AH11" s="52">
        <f t="shared" si="7"/>
        <v>0.5</v>
      </c>
      <c r="AI11" s="51">
        <f t="shared" si="8"/>
        <v>5</v>
      </c>
      <c r="AJ11" s="53">
        <v>64300101</v>
      </c>
      <c r="AK11" s="53">
        <v>64300001</v>
      </c>
      <c r="AL11" s="36"/>
    </row>
    <row r="12" spans="1:38" s="29" customFormat="1" ht="12.75" customHeight="1">
      <c r="A12" s="27">
        <v>23423061</v>
      </c>
      <c r="B12" s="40">
        <v>1030</v>
      </c>
      <c r="C12" s="40">
        <v>4027736010307</v>
      </c>
      <c r="D12" s="40"/>
      <c r="E12" s="41" t="s">
        <v>14</v>
      </c>
      <c r="F12" s="42">
        <v>6</v>
      </c>
      <c r="G12" s="40">
        <v>64</v>
      </c>
      <c r="H12" s="43"/>
      <c r="I12" s="43" t="s">
        <v>175</v>
      </c>
      <c r="J12" s="44">
        <v>0.19</v>
      </c>
      <c r="K12" s="44">
        <v>0.19</v>
      </c>
      <c r="L12" s="17">
        <v>1183</v>
      </c>
      <c r="M12" s="63" t="s">
        <v>237</v>
      </c>
      <c r="N12" s="45">
        <v>1.3900000000000001</v>
      </c>
      <c r="O12" s="45">
        <f t="shared" si="0"/>
        <v>8.34</v>
      </c>
      <c r="P12" s="18">
        <f t="shared" si="1"/>
        <v>0.27768558951965067</v>
      </c>
      <c r="Q12" s="46">
        <v>2.29</v>
      </c>
      <c r="R12" s="47">
        <f t="shared" si="2"/>
        <v>13.74</v>
      </c>
      <c r="S12" s="47" t="str">
        <f t="shared" si="9"/>
        <v>2,59</v>
      </c>
      <c r="T12" s="47">
        <f t="shared" si="10"/>
        <v>15.49</v>
      </c>
      <c r="U12" s="47" t="str">
        <f t="shared" si="11"/>
        <v>2,89</v>
      </c>
      <c r="V12" s="47">
        <f t="shared" si="12"/>
        <v>17.489999999999998</v>
      </c>
      <c r="W12" s="48">
        <v>0.81</v>
      </c>
      <c r="X12" s="49">
        <v>4.8600000000000003</v>
      </c>
      <c r="Y12" s="50">
        <f t="shared" si="3"/>
        <v>0.35308724832214761</v>
      </c>
      <c r="Z12" s="48">
        <v>1.49</v>
      </c>
      <c r="AA12" s="48">
        <f t="shared" si="4"/>
        <v>8.94</v>
      </c>
      <c r="AB12" s="48" t="str">
        <f t="shared" si="13"/>
        <v>1,69</v>
      </c>
      <c r="AC12" s="48" t="str">
        <f t="shared" si="14"/>
        <v>9,89</v>
      </c>
      <c r="AD12" s="48" t="str">
        <f t="shared" si="15"/>
        <v>1,89</v>
      </c>
      <c r="AE12" s="48">
        <f t="shared" si="16"/>
        <v>10.99</v>
      </c>
      <c r="AF12" s="51">
        <f t="shared" si="5"/>
        <v>0.58000000000000007</v>
      </c>
      <c r="AG12" s="51">
        <f t="shared" si="6"/>
        <v>3.4799999999999995</v>
      </c>
      <c r="AH12" s="52">
        <f t="shared" si="7"/>
        <v>0.8</v>
      </c>
      <c r="AI12" s="51">
        <f t="shared" si="8"/>
        <v>4.8000000000000007</v>
      </c>
      <c r="AJ12" s="53">
        <v>64300101</v>
      </c>
      <c r="AK12" s="53">
        <v>64300001</v>
      </c>
      <c r="AL12" s="36"/>
    </row>
    <row r="13" spans="1:38" s="29" customFormat="1" ht="12.75" customHeight="1">
      <c r="A13" s="27">
        <v>23423055</v>
      </c>
      <c r="B13" s="40">
        <v>1130</v>
      </c>
      <c r="C13" s="40">
        <v>4027736011304</v>
      </c>
      <c r="D13" s="40"/>
      <c r="E13" s="41" t="s">
        <v>8</v>
      </c>
      <c r="F13" s="54">
        <v>6</v>
      </c>
      <c r="G13" s="40">
        <v>64</v>
      </c>
      <c r="H13" s="43"/>
      <c r="I13" s="43" t="s">
        <v>175</v>
      </c>
      <c r="J13" s="44">
        <v>0.19</v>
      </c>
      <c r="K13" s="44">
        <v>0.19</v>
      </c>
      <c r="L13" s="17">
        <v>1183</v>
      </c>
      <c r="M13" s="63" t="s">
        <v>237</v>
      </c>
      <c r="N13" s="45">
        <v>1.4100000000000001</v>
      </c>
      <c r="O13" s="45">
        <f t="shared" si="0"/>
        <v>8.4600000000000009</v>
      </c>
      <c r="P13" s="18">
        <f t="shared" si="1"/>
        <v>0.26729257641921389</v>
      </c>
      <c r="Q13" s="46">
        <v>2.29</v>
      </c>
      <c r="R13" s="47">
        <f t="shared" si="2"/>
        <v>13.74</v>
      </c>
      <c r="S13" s="47" t="str">
        <f t="shared" si="9"/>
        <v>2,59</v>
      </c>
      <c r="T13" s="47">
        <f t="shared" si="10"/>
        <v>15.49</v>
      </c>
      <c r="U13" s="47" t="str">
        <f t="shared" si="11"/>
        <v>2,89</v>
      </c>
      <c r="V13" s="47">
        <f t="shared" si="12"/>
        <v>17.489999999999998</v>
      </c>
      <c r="W13" s="48">
        <v>0.81</v>
      </c>
      <c r="X13" s="49">
        <v>4.8600000000000003</v>
      </c>
      <c r="Y13" s="50">
        <f t="shared" si="3"/>
        <v>0.35308724832214761</v>
      </c>
      <c r="Z13" s="48">
        <v>1.49</v>
      </c>
      <c r="AA13" s="48">
        <f t="shared" si="4"/>
        <v>8.94</v>
      </c>
      <c r="AB13" s="48" t="str">
        <f t="shared" si="13"/>
        <v>1,69</v>
      </c>
      <c r="AC13" s="48" t="str">
        <f t="shared" si="14"/>
        <v>9,89</v>
      </c>
      <c r="AD13" s="48" t="str">
        <f t="shared" si="15"/>
        <v>1,89</v>
      </c>
      <c r="AE13" s="48">
        <f t="shared" si="16"/>
        <v>10.99</v>
      </c>
      <c r="AF13" s="51">
        <f t="shared" si="5"/>
        <v>0.60000000000000009</v>
      </c>
      <c r="AG13" s="51">
        <f t="shared" si="6"/>
        <v>3.6000000000000005</v>
      </c>
      <c r="AH13" s="52">
        <f t="shared" si="7"/>
        <v>0.8</v>
      </c>
      <c r="AI13" s="51">
        <f t="shared" si="8"/>
        <v>4.8000000000000007</v>
      </c>
      <c r="AJ13" s="53">
        <v>64300101</v>
      </c>
      <c r="AK13" s="53">
        <v>64300001</v>
      </c>
      <c r="AL13" s="36"/>
    </row>
    <row r="14" spans="1:38" s="29" customFormat="1" ht="12.75" customHeight="1">
      <c r="A14" s="27">
        <v>23423056</v>
      </c>
      <c r="B14" s="40">
        <v>1140</v>
      </c>
      <c r="C14" s="40">
        <v>4027736011403</v>
      </c>
      <c r="D14" s="40"/>
      <c r="E14" s="41" t="s">
        <v>9</v>
      </c>
      <c r="F14" s="54">
        <v>6</v>
      </c>
      <c r="G14" s="40">
        <v>64</v>
      </c>
      <c r="H14" s="43"/>
      <c r="I14" s="43" t="s">
        <v>175</v>
      </c>
      <c r="J14" s="44">
        <v>0.19</v>
      </c>
      <c r="K14" s="44">
        <v>0.19</v>
      </c>
      <c r="L14" s="17">
        <v>1183</v>
      </c>
      <c r="M14" s="63" t="s">
        <v>237</v>
      </c>
      <c r="N14" s="45">
        <v>1.35</v>
      </c>
      <c r="O14" s="45">
        <f t="shared" si="0"/>
        <v>8.1000000000000014</v>
      </c>
      <c r="P14" s="18">
        <f t="shared" si="1"/>
        <v>0.29847161572052389</v>
      </c>
      <c r="Q14" s="46">
        <v>2.29</v>
      </c>
      <c r="R14" s="47">
        <f t="shared" si="2"/>
        <v>13.74</v>
      </c>
      <c r="S14" s="47" t="str">
        <f t="shared" si="9"/>
        <v>2,59</v>
      </c>
      <c r="T14" s="47">
        <f t="shared" si="10"/>
        <v>15.49</v>
      </c>
      <c r="U14" s="47" t="str">
        <f t="shared" si="11"/>
        <v>2,89</v>
      </c>
      <c r="V14" s="47">
        <f t="shared" si="12"/>
        <v>17.489999999999998</v>
      </c>
      <c r="W14" s="48">
        <v>0.81</v>
      </c>
      <c r="X14" s="49">
        <v>4.8600000000000003</v>
      </c>
      <c r="Y14" s="50">
        <f t="shared" si="3"/>
        <v>0.35308724832214761</v>
      </c>
      <c r="Z14" s="48">
        <v>1.49</v>
      </c>
      <c r="AA14" s="48">
        <f t="shared" si="4"/>
        <v>8.94</v>
      </c>
      <c r="AB14" s="48" t="str">
        <f t="shared" si="13"/>
        <v>1,69</v>
      </c>
      <c r="AC14" s="48" t="str">
        <f t="shared" si="14"/>
        <v>9,89</v>
      </c>
      <c r="AD14" s="48" t="str">
        <f t="shared" si="15"/>
        <v>1,89</v>
      </c>
      <c r="AE14" s="48">
        <f t="shared" si="16"/>
        <v>10.99</v>
      </c>
      <c r="AF14" s="51">
        <f t="shared" si="5"/>
        <v>0.54</v>
      </c>
      <c r="AG14" s="51">
        <f t="shared" si="6"/>
        <v>3.2400000000000011</v>
      </c>
      <c r="AH14" s="52">
        <f t="shared" si="7"/>
        <v>0.8</v>
      </c>
      <c r="AI14" s="51">
        <f t="shared" si="8"/>
        <v>4.8000000000000007</v>
      </c>
      <c r="AJ14" s="53">
        <v>64300101</v>
      </c>
      <c r="AK14" s="53">
        <v>64300001</v>
      </c>
      <c r="AL14" s="36"/>
    </row>
    <row r="15" spans="1:38" s="29" customFormat="1" ht="12.75" customHeight="1">
      <c r="A15" s="27">
        <v>23423062</v>
      </c>
      <c r="B15" s="40">
        <v>1100</v>
      </c>
      <c r="C15" s="40">
        <v>4027736011007</v>
      </c>
      <c r="D15" s="40"/>
      <c r="E15" s="41" t="s">
        <v>12</v>
      </c>
      <c r="F15" s="54">
        <v>6</v>
      </c>
      <c r="G15" s="40">
        <v>64</v>
      </c>
      <c r="H15" s="43"/>
      <c r="I15" s="43" t="s">
        <v>175</v>
      </c>
      <c r="J15" s="44">
        <v>0.19</v>
      </c>
      <c r="K15" s="44">
        <v>0.19</v>
      </c>
      <c r="L15" s="17">
        <v>1183</v>
      </c>
      <c r="M15" s="63" t="s">
        <v>237</v>
      </c>
      <c r="N15" s="45">
        <v>1.4500000000000002</v>
      </c>
      <c r="O15" s="45">
        <f t="shared" si="0"/>
        <v>8.7000000000000011</v>
      </c>
      <c r="P15" s="18">
        <f t="shared" si="1"/>
        <v>0.27803347280334717</v>
      </c>
      <c r="Q15" s="46">
        <v>2.39</v>
      </c>
      <c r="R15" s="47">
        <f t="shared" si="2"/>
        <v>14.34</v>
      </c>
      <c r="S15" s="47" t="str">
        <f t="shared" si="9"/>
        <v>2,69</v>
      </c>
      <c r="T15" s="47">
        <f t="shared" si="10"/>
        <v>15.99</v>
      </c>
      <c r="U15" s="47" t="str">
        <f t="shared" si="11"/>
        <v>2,99</v>
      </c>
      <c r="V15" s="47">
        <f t="shared" si="12"/>
        <v>17.989999999999998</v>
      </c>
      <c r="W15" s="48">
        <v>0.72</v>
      </c>
      <c r="X15" s="49">
        <v>4.32</v>
      </c>
      <c r="Y15" s="50">
        <f t="shared" si="3"/>
        <v>0.38359712230215826</v>
      </c>
      <c r="Z15" s="48">
        <v>1.39</v>
      </c>
      <c r="AA15" s="48">
        <f t="shared" si="4"/>
        <v>8.34</v>
      </c>
      <c r="AB15" s="48" t="str">
        <f t="shared" si="13"/>
        <v>1,59</v>
      </c>
      <c r="AC15" s="48" t="str">
        <f t="shared" si="14"/>
        <v>9,19</v>
      </c>
      <c r="AD15" s="48" t="str">
        <f t="shared" si="15"/>
        <v>1,79</v>
      </c>
      <c r="AE15" s="48">
        <f t="shared" si="16"/>
        <v>10.49</v>
      </c>
      <c r="AF15" s="51">
        <f t="shared" si="5"/>
        <v>0.7300000000000002</v>
      </c>
      <c r="AG15" s="51">
        <f t="shared" si="6"/>
        <v>4.3800000000000008</v>
      </c>
      <c r="AH15" s="52">
        <f t="shared" si="7"/>
        <v>1.0000000000000002</v>
      </c>
      <c r="AI15" s="51">
        <f t="shared" si="8"/>
        <v>6</v>
      </c>
      <c r="AJ15" s="53">
        <v>64300101</v>
      </c>
      <c r="AK15" s="53">
        <v>64300001</v>
      </c>
      <c r="AL15" s="36"/>
    </row>
    <row r="16" spans="1:38" s="29" customFormat="1" ht="12.75" customHeight="1">
      <c r="A16" s="27">
        <v>23423063</v>
      </c>
      <c r="B16" s="40">
        <v>5520</v>
      </c>
      <c r="C16" s="40">
        <v>4027736055209</v>
      </c>
      <c r="D16" s="40"/>
      <c r="E16" s="41" t="s">
        <v>13</v>
      </c>
      <c r="F16" s="54">
        <v>6</v>
      </c>
      <c r="G16" s="40">
        <v>64</v>
      </c>
      <c r="H16" s="43"/>
      <c r="I16" s="43" t="s">
        <v>175</v>
      </c>
      <c r="J16" s="44">
        <v>0.19</v>
      </c>
      <c r="K16" s="44">
        <v>0.19</v>
      </c>
      <c r="L16" s="17">
        <v>1183</v>
      </c>
      <c r="M16" s="63" t="s">
        <v>237</v>
      </c>
      <c r="N16" s="45">
        <v>1.8099999999999998</v>
      </c>
      <c r="O16" s="45">
        <f t="shared" si="0"/>
        <v>10.86</v>
      </c>
      <c r="P16" s="18">
        <f t="shared" si="1"/>
        <v>0.27963210702341146</v>
      </c>
      <c r="Q16" s="46">
        <v>2.99</v>
      </c>
      <c r="R16" s="47">
        <f t="shared" si="2"/>
        <v>17.940000000000001</v>
      </c>
      <c r="S16" s="47" t="str">
        <f t="shared" si="9"/>
        <v>3,29</v>
      </c>
      <c r="T16" s="47">
        <f t="shared" si="10"/>
        <v>19.989999999999998</v>
      </c>
      <c r="U16" s="47" t="str">
        <f t="shared" si="11"/>
        <v>3,69</v>
      </c>
      <c r="V16" s="47">
        <f t="shared" si="12"/>
        <v>21.99</v>
      </c>
      <c r="W16" s="48">
        <v>1.5</v>
      </c>
      <c r="X16" s="49">
        <v>9</v>
      </c>
      <c r="Y16" s="50">
        <f t="shared" si="3"/>
        <v>0.2531380753138075</v>
      </c>
      <c r="Z16" s="48">
        <v>2.39</v>
      </c>
      <c r="AA16" s="48">
        <f t="shared" si="4"/>
        <v>14.34</v>
      </c>
      <c r="AB16" s="48" t="str">
        <f t="shared" si="13"/>
        <v>2,69</v>
      </c>
      <c r="AC16" s="48">
        <f t="shared" si="14"/>
        <v>15.99</v>
      </c>
      <c r="AD16" s="48" t="str">
        <f t="shared" si="15"/>
        <v>2,99</v>
      </c>
      <c r="AE16" s="48">
        <f t="shared" si="16"/>
        <v>17.989999999999998</v>
      </c>
      <c r="AF16" s="51">
        <f t="shared" si="5"/>
        <v>0.30999999999999983</v>
      </c>
      <c r="AG16" s="51">
        <f t="shared" si="6"/>
        <v>1.8599999999999994</v>
      </c>
      <c r="AH16" s="52">
        <f t="shared" si="7"/>
        <v>0.60000000000000009</v>
      </c>
      <c r="AI16" s="51">
        <f t="shared" si="8"/>
        <v>3.6000000000000014</v>
      </c>
      <c r="AJ16" s="53">
        <v>64300101</v>
      </c>
      <c r="AK16" s="53">
        <v>64300001</v>
      </c>
      <c r="AL16" s="36"/>
    </row>
    <row r="17" spans="1:37" s="29" customFormat="1" ht="12.75" customHeight="1">
      <c r="A17" s="27">
        <v>23423064</v>
      </c>
      <c r="B17" s="40">
        <v>5530</v>
      </c>
      <c r="C17" s="40">
        <v>4027736055308</v>
      </c>
      <c r="D17" s="40"/>
      <c r="E17" s="55" t="s">
        <v>18</v>
      </c>
      <c r="F17" s="54">
        <v>6</v>
      </c>
      <c r="G17" s="40">
        <v>64</v>
      </c>
      <c r="H17" s="43"/>
      <c r="I17" s="43" t="s">
        <v>175</v>
      </c>
      <c r="J17" s="44">
        <v>0.19</v>
      </c>
      <c r="K17" s="44">
        <v>0.19</v>
      </c>
      <c r="L17" s="17">
        <v>1183</v>
      </c>
      <c r="M17" s="63" t="s">
        <v>237</v>
      </c>
      <c r="N17" s="45">
        <v>1.9200000000000002</v>
      </c>
      <c r="O17" s="45">
        <f t="shared" si="0"/>
        <v>11.520000000000001</v>
      </c>
      <c r="P17" s="18">
        <f t="shared" si="1"/>
        <v>0.28376175548589333</v>
      </c>
      <c r="Q17" s="46">
        <v>3.19</v>
      </c>
      <c r="R17" s="47">
        <f t="shared" si="2"/>
        <v>19.14</v>
      </c>
      <c r="S17" s="47" t="str">
        <f t="shared" si="9"/>
        <v>3,59</v>
      </c>
      <c r="T17" s="47">
        <f t="shared" si="10"/>
        <v>21.49</v>
      </c>
      <c r="U17" s="47" t="str">
        <f t="shared" si="11"/>
        <v>3,99</v>
      </c>
      <c r="V17" s="47">
        <f t="shared" si="12"/>
        <v>23.99</v>
      </c>
      <c r="W17" s="48">
        <v>1.35</v>
      </c>
      <c r="X17" s="49">
        <v>8.1</v>
      </c>
      <c r="Y17" s="50">
        <f t="shared" si="3"/>
        <v>0.26643835616438372</v>
      </c>
      <c r="Z17" s="48">
        <v>2.19</v>
      </c>
      <c r="AA17" s="48">
        <f t="shared" si="4"/>
        <v>13.14</v>
      </c>
      <c r="AB17" s="48" t="str">
        <f t="shared" si="13"/>
        <v>2,49</v>
      </c>
      <c r="AC17" s="48">
        <f t="shared" si="14"/>
        <v>14.49</v>
      </c>
      <c r="AD17" s="48" t="str">
        <f t="shared" si="15"/>
        <v>2,79</v>
      </c>
      <c r="AE17" s="48">
        <f t="shared" si="16"/>
        <v>15.99</v>
      </c>
      <c r="AF17" s="51">
        <f t="shared" si="5"/>
        <v>0.57000000000000006</v>
      </c>
      <c r="AG17" s="51">
        <f t="shared" si="6"/>
        <v>3.4200000000000017</v>
      </c>
      <c r="AH17" s="52">
        <f t="shared" si="7"/>
        <v>1</v>
      </c>
      <c r="AI17" s="51">
        <f t="shared" si="8"/>
        <v>6</v>
      </c>
      <c r="AJ17" s="53">
        <v>64300101</v>
      </c>
      <c r="AK17" s="53">
        <v>64300001</v>
      </c>
    </row>
    <row r="18" spans="1:37" s="29" customFormat="1" ht="12.75" customHeight="1">
      <c r="A18" s="27">
        <v>23423065</v>
      </c>
      <c r="B18" s="40">
        <v>1155</v>
      </c>
      <c r="C18" s="40">
        <v>4027736011557</v>
      </c>
      <c r="D18" s="40"/>
      <c r="E18" s="55" t="s">
        <v>20</v>
      </c>
      <c r="F18" s="42" t="s">
        <v>21</v>
      </c>
      <c r="G18" s="43" t="s">
        <v>22</v>
      </c>
      <c r="H18" s="43"/>
      <c r="I18" s="43" t="s">
        <v>175</v>
      </c>
      <c r="J18" s="44">
        <v>0.19</v>
      </c>
      <c r="K18" s="44">
        <v>0.19</v>
      </c>
      <c r="L18" s="17">
        <v>1183</v>
      </c>
      <c r="M18" s="63" t="s">
        <v>237</v>
      </c>
      <c r="N18" s="45">
        <v>0.58000000000000007</v>
      </c>
      <c r="O18" s="45">
        <f t="shared" si="0"/>
        <v>11.600000000000001</v>
      </c>
      <c r="P18" s="18">
        <f t="shared" si="1"/>
        <v>0.30282828282828278</v>
      </c>
      <c r="Q18" s="46">
        <v>0.99</v>
      </c>
      <c r="R18" s="47">
        <f t="shared" si="2"/>
        <v>19.8</v>
      </c>
      <c r="S18" s="47" t="str">
        <f t="shared" si="9"/>
        <v>1,09</v>
      </c>
      <c r="T18" s="47">
        <f t="shared" si="10"/>
        <v>21.99</v>
      </c>
      <c r="U18" s="47" t="str">
        <f t="shared" si="11"/>
        <v>1,29</v>
      </c>
      <c r="V18" s="47">
        <f t="shared" si="12"/>
        <v>24.49</v>
      </c>
      <c r="W18" s="48">
        <v>0.4</v>
      </c>
      <c r="X18" s="49">
        <v>8</v>
      </c>
      <c r="Y18" s="50">
        <f t="shared" si="3"/>
        <v>0.19322033898305088</v>
      </c>
      <c r="Z18" s="48">
        <v>0.59</v>
      </c>
      <c r="AA18" s="48">
        <f t="shared" si="4"/>
        <v>11.799999999999999</v>
      </c>
      <c r="AB18" s="48" t="str">
        <f t="shared" si="13"/>
        <v>0,69</v>
      </c>
      <c r="AC18" s="48">
        <f t="shared" si="14"/>
        <v>12.99</v>
      </c>
      <c r="AD18" s="48" t="str">
        <f t="shared" si="15"/>
        <v>0,79</v>
      </c>
      <c r="AE18" s="48">
        <f t="shared" si="16"/>
        <v>14.49</v>
      </c>
      <c r="AF18" s="51">
        <f t="shared" si="5"/>
        <v>0.18000000000000005</v>
      </c>
      <c r="AG18" s="51">
        <f t="shared" si="6"/>
        <v>3.6000000000000014</v>
      </c>
      <c r="AH18" s="52">
        <f t="shared" si="7"/>
        <v>0.4</v>
      </c>
      <c r="AI18" s="51">
        <f t="shared" si="8"/>
        <v>8.0000000000000018</v>
      </c>
      <c r="AJ18" s="53">
        <v>64300101</v>
      </c>
      <c r="AK18" s="53">
        <v>64300001</v>
      </c>
    </row>
    <row r="19" spans="1:37" s="29" customFormat="1" ht="12.75" customHeight="1">
      <c r="A19" s="27">
        <v>23423066</v>
      </c>
      <c r="B19" s="28">
        <v>1190</v>
      </c>
      <c r="C19" s="28">
        <v>4027736011908</v>
      </c>
      <c r="D19" s="28"/>
      <c r="E19" s="57" t="s">
        <v>234</v>
      </c>
      <c r="F19" s="30">
        <v>6</v>
      </c>
      <c r="G19" s="31" t="s">
        <v>236</v>
      </c>
      <c r="H19" s="74" t="s">
        <v>230</v>
      </c>
      <c r="I19" s="31" t="s">
        <v>175</v>
      </c>
      <c r="J19" s="32">
        <v>0.19</v>
      </c>
      <c r="K19" s="32">
        <v>0.19</v>
      </c>
      <c r="L19" s="17">
        <v>1183</v>
      </c>
      <c r="M19" s="63" t="s">
        <v>237</v>
      </c>
      <c r="N19" s="33">
        <v>1.99</v>
      </c>
      <c r="O19" s="33">
        <f t="shared" si="0"/>
        <v>11.94</v>
      </c>
      <c r="P19" s="18">
        <f t="shared" si="1"/>
        <v>0.23977528089887648</v>
      </c>
      <c r="Q19" s="58">
        <f>R19/F19</f>
        <v>3.1150000000000002</v>
      </c>
      <c r="R19" s="34">
        <v>18.690000000000001</v>
      </c>
      <c r="S19" s="34" t="str">
        <f t="shared" si="9"/>
        <v>3,49</v>
      </c>
      <c r="T19" s="34">
        <f t="shared" si="10"/>
        <v>20.99</v>
      </c>
      <c r="U19" s="34" t="str">
        <f t="shared" si="11"/>
        <v>3,89</v>
      </c>
      <c r="V19" s="34">
        <f t="shared" si="12"/>
        <v>23.49</v>
      </c>
      <c r="W19" s="65">
        <v>1.59</v>
      </c>
      <c r="X19" s="67">
        <f t="shared" ref="X19" si="17">W19*F19</f>
        <v>9.5400000000000009</v>
      </c>
      <c r="Y19" s="60">
        <f t="shared" si="3"/>
        <v>0.29001876172607877</v>
      </c>
      <c r="Z19" s="65">
        <f>AA19/F19</f>
        <v>2.665</v>
      </c>
      <c r="AA19" s="65">
        <v>15.99</v>
      </c>
      <c r="AB19" s="59"/>
      <c r="AC19" s="59"/>
      <c r="AD19" s="59"/>
      <c r="AE19" s="59"/>
      <c r="AF19" s="68">
        <f>N19-W19</f>
        <v>0.39999999999999991</v>
      </c>
      <c r="AG19" s="68">
        <f>O19-X19</f>
        <v>2.3999999999999986</v>
      </c>
      <c r="AH19" s="61">
        <f>Q19-Z19</f>
        <v>0.45000000000000018</v>
      </c>
      <c r="AI19" s="68">
        <f t="shared" si="8"/>
        <v>2.7000000000000011</v>
      </c>
      <c r="AJ19" s="62">
        <v>64300101</v>
      </c>
      <c r="AK19" s="62">
        <v>64300001</v>
      </c>
    </row>
    <row r="20" spans="1:37" s="29" customFormat="1" ht="12.75" customHeight="1">
      <c r="A20" s="27">
        <v>23423067</v>
      </c>
      <c r="B20" s="28">
        <v>4420</v>
      </c>
      <c r="C20" s="28">
        <v>4027736044203</v>
      </c>
      <c r="D20" s="28"/>
      <c r="E20" s="57" t="s">
        <v>235</v>
      </c>
      <c r="F20" s="30">
        <v>6</v>
      </c>
      <c r="G20" s="31" t="s">
        <v>236</v>
      </c>
      <c r="H20" s="74" t="s">
        <v>230</v>
      </c>
      <c r="I20" s="31" t="s">
        <v>175</v>
      </c>
      <c r="J20" s="32">
        <v>0.19</v>
      </c>
      <c r="K20" s="32">
        <v>0.19</v>
      </c>
      <c r="L20" s="17">
        <v>1183</v>
      </c>
      <c r="M20" s="63" t="s">
        <v>237</v>
      </c>
      <c r="N20" s="33">
        <v>1.52</v>
      </c>
      <c r="O20" s="33">
        <f t="shared" si="0"/>
        <v>9.120000000000001</v>
      </c>
      <c r="P20" s="18">
        <f t="shared" si="1"/>
        <v>0.21299492385786792</v>
      </c>
      <c r="Q20" s="58">
        <f>R20/F20</f>
        <v>2.2983333333333333</v>
      </c>
      <c r="R20" s="34">
        <v>13.79</v>
      </c>
      <c r="S20" s="34" t="str">
        <f t="shared" si="9"/>
        <v>2,59</v>
      </c>
      <c r="T20" s="34">
        <f t="shared" si="10"/>
        <v>15.49</v>
      </c>
      <c r="U20" s="34" t="str">
        <f t="shared" si="11"/>
        <v>2,89</v>
      </c>
      <c r="V20" s="34">
        <f t="shared" si="12"/>
        <v>17.489999999999998</v>
      </c>
      <c r="W20" s="65">
        <v>1.1499999999999999</v>
      </c>
      <c r="X20" s="67">
        <f>W20*F20</f>
        <v>6.8999999999999995</v>
      </c>
      <c r="Y20" s="60">
        <f t="shared" si="3"/>
        <v>0.28537859007832911</v>
      </c>
      <c r="Z20" s="65">
        <f>AA20/F20</f>
        <v>1.915</v>
      </c>
      <c r="AA20" s="65">
        <v>11.49</v>
      </c>
      <c r="AB20" s="59"/>
      <c r="AC20" s="59"/>
      <c r="AD20" s="59"/>
      <c r="AE20" s="59"/>
      <c r="AF20" s="68">
        <f t="shared" si="5"/>
        <v>0.37000000000000011</v>
      </c>
      <c r="AG20" s="68">
        <f t="shared" si="6"/>
        <v>2.2200000000000015</v>
      </c>
      <c r="AH20" s="61">
        <f t="shared" si="7"/>
        <v>0.3833333333333333</v>
      </c>
      <c r="AI20" s="68">
        <f t="shared" si="8"/>
        <v>2.2999999999999989</v>
      </c>
      <c r="AJ20" s="62">
        <v>64300101</v>
      </c>
      <c r="AK20" s="62">
        <v>64300001</v>
      </c>
    </row>
    <row r="21" spans="1:37" s="29" customFormat="1" ht="12.75" customHeight="1">
      <c r="A21" s="27"/>
      <c r="B21" s="53">
        <v>70200</v>
      </c>
      <c r="C21" s="40" t="s">
        <v>85</v>
      </c>
      <c r="D21" s="40"/>
      <c r="E21" s="55" t="s">
        <v>25</v>
      </c>
      <c r="F21" s="42">
        <v>6</v>
      </c>
      <c r="G21" s="43"/>
      <c r="H21" s="43"/>
      <c r="I21" s="43" t="s">
        <v>175</v>
      </c>
      <c r="J21" s="44">
        <v>0.19</v>
      </c>
      <c r="K21" s="44">
        <v>0.19</v>
      </c>
      <c r="L21" s="17">
        <v>1183</v>
      </c>
      <c r="M21" s="3"/>
      <c r="N21" s="45">
        <v>1.07</v>
      </c>
      <c r="O21" s="45">
        <f t="shared" si="0"/>
        <v>6.42</v>
      </c>
      <c r="P21" s="18">
        <f t="shared" si="1"/>
        <v>0.28865921787709498</v>
      </c>
      <c r="Q21" s="46">
        <v>1.79</v>
      </c>
      <c r="R21" s="47">
        <f t="shared" si="2"/>
        <v>10.74</v>
      </c>
      <c r="S21" s="47" t="str">
        <f t="shared" si="9"/>
        <v>1,99</v>
      </c>
      <c r="T21" s="47">
        <f t="shared" si="10"/>
        <v>11.99</v>
      </c>
      <c r="U21" s="47" t="str">
        <f t="shared" si="11"/>
        <v>2,19</v>
      </c>
      <c r="V21" s="47">
        <f t="shared" si="12"/>
        <v>13.49</v>
      </c>
      <c r="W21" s="48">
        <v>0.66</v>
      </c>
      <c r="X21" s="49">
        <v>3.96</v>
      </c>
      <c r="Y21" s="50">
        <f t="shared" si="3"/>
        <v>0.2794495412844038</v>
      </c>
      <c r="Z21" s="51">
        <v>1.0900000000000001</v>
      </c>
      <c r="AA21" s="48">
        <f t="shared" si="4"/>
        <v>6.5400000000000009</v>
      </c>
      <c r="AB21" s="48" t="str">
        <f t="shared" si="13"/>
        <v>1,29</v>
      </c>
      <c r="AC21" s="48" t="str">
        <f t="shared" si="14"/>
        <v>7,19</v>
      </c>
      <c r="AD21" s="48" t="str">
        <f t="shared" si="15"/>
        <v>1,49</v>
      </c>
      <c r="AE21" s="48" t="str">
        <f t="shared" si="16"/>
        <v>7,99</v>
      </c>
      <c r="AF21" s="51">
        <f t="shared" si="5"/>
        <v>0.41000000000000003</v>
      </c>
      <c r="AG21" s="51">
        <f t="shared" si="6"/>
        <v>2.46</v>
      </c>
      <c r="AH21" s="52">
        <f t="shared" si="7"/>
        <v>0.7</v>
      </c>
      <c r="AI21" s="51">
        <f t="shared" si="8"/>
        <v>4.1999999999999993</v>
      </c>
      <c r="AJ21" s="41"/>
      <c r="AK21" s="41"/>
    </row>
    <row r="22" spans="1:37" s="29" customFormat="1" ht="12.75" customHeight="1">
      <c r="A22" s="27"/>
      <c r="B22" s="53">
        <v>10100</v>
      </c>
      <c r="C22" s="40" t="s">
        <v>86</v>
      </c>
      <c r="D22" s="40"/>
      <c r="E22" s="55" t="s">
        <v>26</v>
      </c>
      <c r="F22" s="42">
        <v>6</v>
      </c>
      <c r="G22" s="43"/>
      <c r="H22" s="43"/>
      <c r="I22" s="43" t="s">
        <v>175</v>
      </c>
      <c r="J22" s="44">
        <v>0.19</v>
      </c>
      <c r="K22" s="44">
        <v>0.19</v>
      </c>
      <c r="L22" s="17">
        <v>1183</v>
      </c>
      <c r="M22" s="3"/>
      <c r="N22" s="45">
        <v>1.51</v>
      </c>
      <c r="O22" s="45">
        <f t="shared" si="0"/>
        <v>9.06</v>
      </c>
      <c r="P22" s="18">
        <f t="shared" si="1"/>
        <v>0.27835341365461852</v>
      </c>
      <c r="Q22" s="46">
        <v>2.4900000000000002</v>
      </c>
      <c r="R22" s="47">
        <f t="shared" si="2"/>
        <v>14.940000000000001</v>
      </c>
      <c r="S22" s="47" t="str">
        <f t="shared" si="9"/>
        <v>2,79</v>
      </c>
      <c r="T22" s="47">
        <f t="shared" si="10"/>
        <v>16.489999999999998</v>
      </c>
      <c r="U22" s="47" t="str">
        <f t="shared" si="11"/>
        <v>3,09</v>
      </c>
      <c r="V22" s="47">
        <f t="shared" si="12"/>
        <v>18.489999999999998</v>
      </c>
      <c r="W22" s="48">
        <v>0.81</v>
      </c>
      <c r="X22" s="49">
        <v>4.8600000000000003</v>
      </c>
      <c r="Y22" s="50">
        <f t="shared" si="3"/>
        <v>0.39377358490566045</v>
      </c>
      <c r="Z22" s="51">
        <v>1.59</v>
      </c>
      <c r="AA22" s="48">
        <f t="shared" si="4"/>
        <v>9.5400000000000009</v>
      </c>
      <c r="AB22" s="48" t="str">
        <f t="shared" si="13"/>
        <v>1,79</v>
      </c>
      <c r="AC22" s="48">
        <f t="shared" si="14"/>
        <v>10.49</v>
      </c>
      <c r="AD22" s="48" t="str">
        <f t="shared" si="15"/>
        <v>1,99</v>
      </c>
      <c r="AE22" s="48">
        <f t="shared" si="16"/>
        <v>11.99</v>
      </c>
      <c r="AF22" s="51">
        <f t="shared" si="5"/>
        <v>0.7</v>
      </c>
      <c r="AG22" s="51">
        <f t="shared" si="6"/>
        <v>4.2</v>
      </c>
      <c r="AH22" s="52">
        <f t="shared" si="7"/>
        <v>0.90000000000000013</v>
      </c>
      <c r="AI22" s="51">
        <f t="shared" si="8"/>
        <v>5.4</v>
      </c>
      <c r="AJ22" s="41"/>
      <c r="AK22" s="41"/>
    </row>
    <row r="23" spans="1:37" s="29" customFormat="1" ht="12.75" customHeight="1">
      <c r="A23" s="28"/>
      <c r="B23" s="53">
        <v>60040</v>
      </c>
      <c r="C23" s="40" t="s">
        <v>87</v>
      </c>
      <c r="D23" s="40"/>
      <c r="E23" s="55" t="s">
        <v>27</v>
      </c>
      <c r="F23" s="42">
        <v>6</v>
      </c>
      <c r="G23" s="43"/>
      <c r="H23" s="43"/>
      <c r="I23" s="43" t="s">
        <v>175</v>
      </c>
      <c r="J23" s="44">
        <v>0.19</v>
      </c>
      <c r="K23" s="44">
        <v>0.19</v>
      </c>
      <c r="L23" s="17">
        <v>1183</v>
      </c>
      <c r="M23" s="3"/>
      <c r="N23" s="45">
        <v>2.04</v>
      </c>
      <c r="O23" s="45">
        <f t="shared" si="0"/>
        <v>12.24</v>
      </c>
      <c r="P23" s="18">
        <f t="shared" si="1"/>
        <v>0.30441260744985676</v>
      </c>
      <c r="Q23" s="46">
        <v>3.49</v>
      </c>
      <c r="R23" s="47">
        <f t="shared" si="2"/>
        <v>20.94</v>
      </c>
      <c r="S23" s="47" t="str">
        <f t="shared" si="9"/>
        <v>3,89</v>
      </c>
      <c r="T23" s="47">
        <f t="shared" si="10"/>
        <v>23.49</v>
      </c>
      <c r="U23" s="47" t="str">
        <f t="shared" si="11"/>
        <v>4,29</v>
      </c>
      <c r="V23" s="47">
        <f t="shared" si="12"/>
        <v>25.99</v>
      </c>
      <c r="W23" s="48">
        <v>1.5</v>
      </c>
      <c r="X23" s="49">
        <v>9</v>
      </c>
      <c r="Y23" s="50">
        <f t="shared" si="3"/>
        <v>0.28313253012048201</v>
      </c>
      <c r="Z23" s="51">
        <v>2.4900000000000002</v>
      </c>
      <c r="AA23" s="48">
        <f t="shared" si="4"/>
        <v>14.940000000000001</v>
      </c>
      <c r="AB23" s="48" t="str">
        <f t="shared" si="13"/>
        <v>2,79</v>
      </c>
      <c r="AC23" s="48">
        <f t="shared" si="14"/>
        <v>16.489999999999998</v>
      </c>
      <c r="AD23" s="48" t="str">
        <f t="shared" si="15"/>
        <v>3,09</v>
      </c>
      <c r="AE23" s="48">
        <f t="shared" si="16"/>
        <v>18.489999999999998</v>
      </c>
      <c r="AF23" s="51">
        <f t="shared" si="5"/>
        <v>0.54</v>
      </c>
      <c r="AG23" s="51">
        <f t="shared" si="6"/>
        <v>3.24</v>
      </c>
      <c r="AH23" s="52">
        <f t="shared" si="7"/>
        <v>1</v>
      </c>
      <c r="AI23" s="51">
        <f t="shared" si="8"/>
        <v>6</v>
      </c>
      <c r="AJ23" s="41"/>
      <c r="AK23" s="41"/>
    </row>
    <row r="24" spans="1:37" s="29" customFormat="1" ht="12.75" customHeight="1">
      <c r="A24" s="40"/>
      <c r="B24" s="53">
        <v>11075</v>
      </c>
      <c r="C24" s="40" t="s">
        <v>88</v>
      </c>
      <c r="D24" s="40"/>
      <c r="E24" s="55" t="s">
        <v>28</v>
      </c>
      <c r="F24" s="42">
        <v>10</v>
      </c>
      <c r="G24" s="43"/>
      <c r="H24" s="43"/>
      <c r="I24" s="43" t="s">
        <v>175</v>
      </c>
      <c r="J24" s="44">
        <v>0.19</v>
      </c>
      <c r="K24" s="44">
        <v>0.19</v>
      </c>
      <c r="L24" s="17">
        <v>1183</v>
      </c>
      <c r="M24" s="3"/>
      <c r="N24" s="45">
        <v>0.89</v>
      </c>
      <c r="O24" s="45">
        <f t="shared" si="0"/>
        <v>8.9</v>
      </c>
      <c r="P24" s="18">
        <f t="shared" si="1"/>
        <v>0.28919463087248332</v>
      </c>
      <c r="Q24" s="46">
        <v>1.49</v>
      </c>
      <c r="R24" s="47">
        <f t="shared" si="2"/>
        <v>14.9</v>
      </c>
      <c r="S24" s="47" t="str">
        <f t="shared" si="9"/>
        <v>1,69</v>
      </c>
      <c r="T24" s="47">
        <f t="shared" si="10"/>
        <v>16.489999999999998</v>
      </c>
      <c r="U24" s="47" t="str">
        <f t="shared" si="11"/>
        <v>1,89</v>
      </c>
      <c r="V24" s="47">
        <f t="shared" si="12"/>
        <v>18.489999999999998</v>
      </c>
      <c r="W24" s="48">
        <v>0.56999999999999995</v>
      </c>
      <c r="X24" s="49">
        <v>5.7</v>
      </c>
      <c r="Y24" s="50">
        <f t="shared" si="3"/>
        <v>0.23786516853932591</v>
      </c>
      <c r="Z24" s="51">
        <v>0.89</v>
      </c>
      <c r="AA24" s="48">
        <f t="shared" si="4"/>
        <v>8.9</v>
      </c>
      <c r="AB24" s="48" t="str">
        <f t="shared" si="13"/>
        <v>0,99</v>
      </c>
      <c r="AC24" s="48" t="str">
        <f t="shared" si="14"/>
        <v>9,79</v>
      </c>
      <c r="AD24" s="48" t="str">
        <f t="shared" si="15"/>
        <v>1,09</v>
      </c>
      <c r="AE24" s="48">
        <f t="shared" si="16"/>
        <v>10.99</v>
      </c>
      <c r="AF24" s="51">
        <f t="shared" si="5"/>
        <v>0.32000000000000006</v>
      </c>
      <c r="AG24" s="51">
        <f t="shared" si="6"/>
        <v>3.2</v>
      </c>
      <c r="AH24" s="52">
        <f t="shared" si="7"/>
        <v>0.6</v>
      </c>
      <c r="AI24" s="51">
        <f t="shared" si="8"/>
        <v>6</v>
      </c>
      <c r="AJ24" s="41"/>
      <c r="AK24" s="41"/>
    </row>
    <row r="25" spans="1:37" s="29" customFormat="1" ht="12.75" customHeight="1">
      <c r="A25" s="40"/>
      <c r="B25" s="53">
        <v>20040</v>
      </c>
      <c r="C25" s="40" t="s">
        <v>89</v>
      </c>
      <c r="D25" s="40"/>
      <c r="E25" s="55" t="s">
        <v>29</v>
      </c>
      <c r="F25" s="42">
        <v>6</v>
      </c>
      <c r="G25" s="43"/>
      <c r="H25" s="43"/>
      <c r="I25" s="43" t="s">
        <v>175</v>
      </c>
      <c r="J25" s="44">
        <v>0.19</v>
      </c>
      <c r="K25" s="44">
        <v>0.19</v>
      </c>
      <c r="L25" s="17">
        <v>1183</v>
      </c>
      <c r="M25" s="3"/>
      <c r="N25" s="45">
        <v>1.6300000000000001</v>
      </c>
      <c r="O25" s="45">
        <f t="shared" si="0"/>
        <v>9.7800000000000011</v>
      </c>
      <c r="P25" s="18">
        <f t="shared" si="1"/>
        <v>0.27892193308550184</v>
      </c>
      <c r="Q25" s="46">
        <v>2.69</v>
      </c>
      <c r="R25" s="47">
        <f t="shared" si="2"/>
        <v>16.14</v>
      </c>
      <c r="S25" s="47" t="str">
        <f t="shared" si="9"/>
        <v>2,99</v>
      </c>
      <c r="T25" s="47">
        <f t="shared" si="10"/>
        <v>17.989999999999998</v>
      </c>
      <c r="U25" s="47" t="str">
        <f t="shared" si="11"/>
        <v>3,29</v>
      </c>
      <c r="V25" s="47">
        <f t="shared" si="12"/>
        <v>19.989999999999998</v>
      </c>
      <c r="W25" s="48">
        <v>0.85</v>
      </c>
      <c r="X25" s="49">
        <v>5.0999999999999996</v>
      </c>
      <c r="Y25" s="50">
        <f t="shared" si="3"/>
        <v>0.43491620111731849</v>
      </c>
      <c r="Z25" s="51">
        <v>1.79</v>
      </c>
      <c r="AA25" s="48">
        <f t="shared" si="4"/>
        <v>10.74</v>
      </c>
      <c r="AB25" s="48" t="str">
        <f t="shared" si="13"/>
        <v>1,99</v>
      </c>
      <c r="AC25" s="48">
        <f t="shared" si="14"/>
        <v>11.99</v>
      </c>
      <c r="AD25" s="48" t="str">
        <f t="shared" si="15"/>
        <v>2,19</v>
      </c>
      <c r="AE25" s="48">
        <f t="shared" si="16"/>
        <v>13.49</v>
      </c>
      <c r="AF25" s="51">
        <f t="shared" si="5"/>
        <v>0.78000000000000014</v>
      </c>
      <c r="AG25" s="51">
        <f t="shared" si="6"/>
        <v>4.6800000000000015</v>
      </c>
      <c r="AH25" s="52">
        <f t="shared" si="7"/>
        <v>0.89999999999999991</v>
      </c>
      <c r="AI25" s="51">
        <f t="shared" si="8"/>
        <v>5.4</v>
      </c>
      <c r="AJ25" s="41"/>
      <c r="AK25" s="41"/>
    </row>
    <row r="26" spans="1:37" s="29" customFormat="1" ht="12.75" customHeight="1">
      <c r="A26" s="40"/>
      <c r="B26" s="53">
        <v>10300</v>
      </c>
      <c r="C26" s="40" t="s">
        <v>90</v>
      </c>
      <c r="D26" s="40"/>
      <c r="E26" s="55" t="s">
        <v>30</v>
      </c>
      <c r="F26" s="42">
        <v>6</v>
      </c>
      <c r="G26" s="43"/>
      <c r="H26" s="43"/>
      <c r="I26" s="43" t="s">
        <v>175</v>
      </c>
      <c r="J26" s="44">
        <v>0.19</v>
      </c>
      <c r="K26" s="44">
        <v>0.19</v>
      </c>
      <c r="L26" s="17">
        <v>1183</v>
      </c>
      <c r="M26" s="3"/>
      <c r="N26" s="45">
        <v>1.86</v>
      </c>
      <c r="O26" s="45">
        <f t="shared" si="0"/>
        <v>11.16</v>
      </c>
      <c r="P26" s="18">
        <f t="shared" si="1"/>
        <v>0.30614420062695924</v>
      </c>
      <c r="Q26" s="46">
        <v>3.19</v>
      </c>
      <c r="R26" s="47">
        <f t="shared" si="2"/>
        <v>19.14</v>
      </c>
      <c r="S26" s="47" t="str">
        <f t="shared" si="9"/>
        <v>3,59</v>
      </c>
      <c r="T26" s="47">
        <f t="shared" si="10"/>
        <v>21.49</v>
      </c>
      <c r="U26" s="47" t="str">
        <f t="shared" si="11"/>
        <v>3,99</v>
      </c>
      <c r="V26" s="47">
        <f t="shared" si="12"/>
        <v>23.99</v>
      </c>
      <c r="W26" s="48">
        <v>1.54</v>
      </c>
      <c r="X26" s="49">
        <v>9.24</v>
      </c>
      <c r="Y26" s="50">
        <f t="shared" si="3"/>
        <v>0.26401606425702817</v>
      </c>
      <c r="Z26" s="51">
        <v>2.4900000000000002</v>
      </c>
      <c r="AA26" s="48">
        <f t="shared" si="4"/>
        <v>14.940000000000001</v>
      </c>
      <c r="AB26" s="48" t="str">
        <f t="shared" si="13"/>
        <v>2,79</v>
      </c>
      <c r="AC26" s="48">
        <f t="shared" si="14"/>
        <v>16.489999999999998</v>
      </c>
      <c r="AD26" s="48" t="str">
        <f t="shared" si="15"/>
        <v>3,09</v>
      </c>
      <c r="AE26" s="48">
        <f t="shared" si="16"/>
        <v>18.489999999999998</v>
      </c>
      <c r="AF26" s="51">
        <f t="shared" si="5"/>
        <v>0.32000000000000006</v>
      </c>
      <c r="AG26" s="51">
        <f t="shared" si="6"/>
        <v>1.92</v>
      </c>
      <c r="AH26" s="52">
        <f t="shared" si="7"/>
        <v>0.69999999999999973</v>
      </c>
      <c r="AI26" s="51">
        <f t="shared" si="8"/>
        <v>4.1999999999999993</v>
      </c>
      <c r="AJ26" s="41"/>
      <c r="AK26" s="41"/>
    </row>
    <row r="27" spans="1:37" s="29" customFormat="1" ht="12.75" customHeight="1">
      <c r="A27" s="40"/>
      <c r="B27" s="53">
        <v>10030</v>
      </c>
      <c r="C27" s="40" t="s">
        <v>91</v>
      </c>
      <c r="D27" s="40"/>
      <c r="E27" s="55" t="s">
        <v>31</v>
      </c>
      <c r="F27" s="42">
        <v>6</v>
      </c>
      <c r="G27" s="43"/>
      <c r="H27" s="43"/>
      <c r="I27" s="43" t="s">
        <v>175</v>
      </c>
      <c r="J27" s="44">
        <v>0.19</v>
      </c>
      <c r="K27" s="44">
        <v>0.19</v>
      </c>
      <c r="L27" s="17">
        <v>1183</v>
      </c>
      <c r="M27" s="3"/>
      <c r="N27" s="45">
        <v>1.51</v>
      </c>
      <c r="O27" s="45">
        <f t="shared" si="0"/>
        <v>9.06</v>
      </c>
      <c r="P27" s="18">
        <f t="shared" si="1"/>
        <v>0.27835341365461852</v>
      </c>
      <c r="Q27" s="46">
        <v>2.4900000000000002</v>
      </c>
      <c r="R27" s="47">
        <f t="shared" si="2"/>
        <v>14.940000000000001</v>
      </c>
      <c r="S27" s="47" t="str">
        <f t="shared" si="9"/>
        <v>2,79</v>
      </c>
      <c r="T27" s="47">
        <f t="shared" si="10"/>
        <v>16.489999999999998</v>
      </c>
      <c r="U27" s="47" t="str">
        <f t="shared" si="11"/>
        <v>3,09</v>
      </c>
      <c r="V27" s="47">
        <f t="shared" si="12"/>
        <v>18.489999999999998</v>
      </c>
      <c r="W27" s="48">
        <v>0.81</v>
      </c>
      <c r="X27" s="49">
        <v>4.8600000000000003</v>
      </c>
      <c r="Y27" s="50">
        <f t="shared" si="3"/>
        <v>0.35308724832214761</v>
      </c>
      <c r="Z27" s="51">
        <v>1.49</v>
      </c>
      <c r="AA27" s="48">
        <f t="shared" si="4"/>
        <v>8.94</v>
      </c>
      <c r="AB27" s="48" t="str">
        <f t="shared" si="13"/>
        <v>1,69</v>
      </c>
      <c r="AC27" s="48" t="str">
        <f t="shared" si="14"/>
        <v>9,89</v>
      </c>
      <c r="AD27" s="48" t="str">
        <f t="shared" si="15"/>
        <v>1,89</v>
      </c>
      <c r="AE27" s="48">
        <f t="shared" si="16"/>
        <v>10.99</v>
      </c>
      <c r="AF27" s="51">
        <f t="shared" si="5"/>
        <v>0.7</v>
      </c>
      <c r="AG27" s="51">
        <f t="shared" si="6"/>
        <v>4.2</v>
      </c>
      <c r="AH27" s="52">
        <f t="shared" si="7"/>
        <v>1.0000000000000002</v>
      </c>
      <c r="AI27" s="51">
        <f t="shared" si="8"/>
        <v>6.0000000000000018</v>
      </c>
      <c r="AJ27" s="41"/>
      <c r="AK27" s="41"/>
    </row>
    <row r="28" spans="1:37" s="29" customFormat="1" ht="12.75" customHeight="1">
      <c r="A28" s="40"/>
      <c r="B28" s="53">
        <v>60000</v>
      </c>
      <c r="C28" s="40" t="s">
        <v>92</v>
      </c>
      <c r="D28" s="40"/>
      <c r="E28" s="55" t="s">
        <v>32</v>
      </c>
      <c r="F28" s="42">
        <v>6</v>
      </c>
      <c r="G28" s="43"/>
      <c r="H28" s="43"/>
      <c r="I28" s="43" t="s">
        <v>175</v>
      </c>
      <c r="J28" s="44">
        <v>0.19</v>
      </c>
      <c r="K28" s="44">
        <v>0.19</v>
      </c>
      <c r="L28" s="17">
        <v>1183</v>
      </c>
      <c r="M28" s="3"/>
      <c r="N28" s="45">
        <v>1.75</v>
      </c>
      <c r="O28" s="45">
        <f t="shared" si="0"/>
        <v>10.5</v>
      </c>
      <c r="P28" s="18">
        <f t="shared" si="1"/>
        <v>0.3035117056856188</v>
      </c>
      <c r="Q28" s="46">
        <v>2.99</v>
      </c>
      <c r="R28" s="47">
        <f t="shared" si="2"/>
        <v>17.940000000000001</v>
      </c>
      <c r="S28" s="47" t="str">
        <f t="shared" si="9"/>
        <v>3,29</v>
      </c>
      <c r="T28" s="47">
        <f t="shared" si="10"/>
        <v>19.989999999999998</v>
      </c>
      <c r="U28" s="47" t="str">
        <f t="shared" si="11"/>
        <v>3,69</v>
      </c>
      <c r="V28" s="47">
        <f t="shared" si="12"/>
        <v>21.99</v>
      </c>
      <c r="W28" s="48">
        <v>1.2</v>
      </c>
      <c r="X28" s="49">
        <v>7.2</v>
      </c>
      <c r="Y28" s="50">
        <f t="shared" si="3"/>
        <v>0.24444444444444441</v>
      </c>
      <c r="Z28" s="51">
        <v>1.89</v>
      </c>
      <c r="AA28" s="48">
        <f t="shared" si="4"/>
        <v>11.34</v>
      </c>
      <c r="AB28" s="48" t="str">
        <f t="shared" si="13"/>
        <v>2,09</v>
      </c>
      <c r="AC28" s="48">
        <f t="shared" si="14"/>
        <v>12.49</v>
      </c>
      <c r="AD28" s="48" t="str">
        <f t="shared" si="15"/>
        <v>2,39</v>
      </c>
      <c r="AE28" s="48">
        <f t="shared" si="16"/>
        <v>13.99</v>
      </c>
      <c r="AF28" s="51">
        <f t="shared" si="5"/>
        <v>0.55000000000000004</v>
      </c>
      <c r="AG28" s="51">
        <f t="shared" si="6"/>
        <v>3.3</v>
      </c>
      <c r="AH28" s="52">
        <f t="shared" si="7"/>
        <v>1.1000000000000003</v>
      </c>
      <c r="AI28" s="51">
        <f t="shared" si="8"/>
        <v>6.6000000000000014</v>
      </c>
      <c r="AJ28" s="41"/>
      <c r="AK28" s="41"/>
    </row>
    <row r="29" spans="1:37" s="29" customFormat="1" ht="12.75" customHeight="1">
      <c r="A29" s="40"/>
      <c r="B29" s="53">
        <v>66085</v>
      </c>
      <c r="C29" s="40"/>
      <c r="D29" s="40" t="s">
        <v>93</v>
      </c>
      <c r="E29" s="55" t="s">
        <v>225</v>
      </c>
      <c r="F29" s="42">
        <v>20</v>
      </c>
      <c r="G29" s="43"/>
      <c r="H29" s="43"/>
      <c r="I29" s="43" t="s">
        <v>175</v>
      </c>
      <c r="J29" s="44">
        <v>0.19</v>
      </c>
      <c r="K29" s="44">
        <v>0.19</v>
      </c>
      <c r="L29" s="17">
        <v>1183</v>
      </c>
      <c r="M29" s="3"/>
      <c r="N29" s="45">
        <f>O29/F29</f>
        <v>0.55000000000000004</v>
      </c>
      <c r="O29" s="45">
        <v>11</v>
      </c>
      <c r="P29" s="18">
        <f t="shared" si="1"/>
        <v>0.26460674157303382</v>
      </c>
      <c r="Q29" s="46">
        <v>0.89</v>
      </c>
      <c r="R29" s="47">
        <f t="shared" si="2"/>
        <v>17.8</v>
      </c>
      <c r="S29" s="47" t="str">
        <f t="shared" si="9"/>
        <v>0,99</v>
      </c>
      <c r="T29" s="47">
        <f t="shared" si="10"/>
        <v>19.989999999999998</v>
      </c>
      <c r="U29" s="47" t="str">
        <f t="shared" si="11"/>
        <v>1,09</v>
      </c>
      <c r="V29" s="47">
        <f t="shared" si="12"/>
        <v>21.99</v>
      </c>
      <c r="W29" s="48">
        <v>0.43</v>
      </c>
      <c r="X29" s="49">
        <v>8.6</v>
      </c>
      <c r="Y29" s="50">
        <f t="shared" si="3"/>
        <v>0.25840579710144929</v>
      </c>
      <c r="Z29" s="51">
        <v>0.69</v>
      </c>
      <c r="AA29" s="48">
        <f t="shared" si="4"/>
        <v>13.799999999999999</v>
      </c>
      <c r="AB29" s="48" t="str">
        <f t="shared" si="13"/>
        <v>0,79</v>
      </c>
      <c r="AC29" s="48">
        <f t="shared" si="14"/>
        <v>15.49</v>
      </c>
      <c r="AD29" s="48" t="str">
        <f t="shared" si="15"/>
        <v>0,89</v>
      </c>
      <c r="AE29" s="48">
        <f t="shared" si="16"/>
        <v>17.489999999999998</v>
      </c>
      <c r="AF29" s="51">
        <f t="shared" si="5"/>
        <v>0.12000000000000005</v>
      </c>
      <c r="AG29" s="51">
        <f t="shared" si="6"/>
        <v>2.4000000000000004</v>
      </c>
      <c r="AH29" s="52">
        <f t="shared" si="7"/>
        <v>0.20000000000000007</v>
      </c>
      <c r="AI29" s="51">
        <f t="shared" si="8"/>
        <v>4.0000000000000018</v>
      </c>
      <c r="AJ29" s="41"/>
      <c r="AK29" s="41"/>
    </row>
    <row r="30" spans="1:37" s="29" customFormat="1" ht="12.75" customHeight="1">
      <c r="A30" s="40"/>
      <c r="B30" s="53">
        <v>70005</v>
      </c>
      <c r="C30" s="40" t="s">
        <v>94</v>
      </c>
      <c r="D30" s="40"/>
      <c r="E30" s="55" t="s">
        <v>33</v>
      </c>
      <c r="F30" s="42">
        <v>20</v>
      </c>
      <c r="G30" s="43"/>
      <c r="H30" s="43"/>
      <c r="I30" s="43" t="s">
        <v>175</v>
      </c>
      <c r="J30" s="44">
        <v>0.19</v>
      </c>
      <c r="K30" s="44">
        <v>0.19</v>
      </c>
      <c r="L30" s="17">
        <v>1183</v>
      </c>
      <c r="M30" s="3"/>
      <c r="N30" s="45">
        <v>0.69</v>
      </c>
      <c r="O30" s="45">
        <f t="shared" si="0"/>
        <v>13.799999999999999</v>
      </c>
      <c r="P30" s="18">
        <f t="shared" si="1"/>
        <v>0.36348837209302332</v>
      </c>
      <c r="Q30" s="46">
        <v>1.29</v>
      </c>
      <c r="R30" s="47">
        <f t="shared" si="2"/>
        <v>25.8</v>
      </c>
      <c r="S30" s="47" t="str">
        <f t="shared" si="9"/>
        <v>1,49</v>
      </c>
      <c r="T30" s="47">
        <f t="shared" si="10"/>
        <v>28.49</v>
      </c>
      <c r="U30" s="47" t="str">
        <f t="shared" si="11"/>
        <v>1,69</v>
      </c>
      <c r="V30" s="47">
        <f t="shared" si="12"/>
        <v>31.49</v>
      </c>
      <c r="W30" s="48">
        <v>0.44</v>
      </c>
      <c r="X30" s="49">
        <v>8.8000000000000007</v>
      </c>
      <c r="Y30" s="50">
        <f t="shared" si="3"/>
        <v>0.24115942028985499</v>
      </c>
      <c r="Z30" s="51">
        <v>0.69</v>
      </c>
      <c r="AA30" s="48">
        <f t="shared" si="4"/>
        <v>13.799999999999999</v>
      </c>
      <c r="AB30" s="48" t="str">
        <f t="shared" si="13"/>
        <v>0,79</v>
      </c>
      <c r="AC30" s="48">
        <f t="shared" si="14"/>
        <v>15.49</v>
      </c>
      <c r="AD30" s="48" t="str">
        <f t="shared" si="15"/>
        <v>0,89</v>
      </c>
      <c r="AE30" s="48">
        <f t="shared" si="16"/>
        <v>17.489999999999998</v>
      </c>
      <c r="AF30" s="51">
        <f t="shared" si="5"/>
        <v>0.24999999999999994</v>
      </c>
      <c r="AG30" s="51">
        <f t="shared" si="6"/>
        <v>4.9999999999999982</v>
      </c>
      <c r="AH30" s="52">
        <f t="shared" si="7"/>
        <v>0.60000000000000009</v>
      </c>
      <c r="AI30" s="51">
        <f t="shared" si="8"/>
        <v>12.000000000000002</v>
      </c>
      <c r="AJ30" s="41"/>
      <c r="AK30" s="41"/>
    </row>
    <row r="31" spans="1:37" s="29" customFormat="1" ht="12.75" customHeight="1">
      <c r="A31" s="40"/>
      <c r="B31" s="53">
        <v>10000</v>
      </c>
      <c r="C31" s="40" t="s">
        <v>95</v>
      </c>
      <c r="D31" s="40"/>
      <c r="E31" s="55" t="s">
        <v>34</v>
      </c>
      <c r="F31" s="42">
        <v>6</v>
      </c>
      <c r="G31" s="43"/>
      <c r="H31" s="43"/>
      <c r="I31" s="43" t="s">
        <v>175</v>
      </c>
      <c r="J31" s="44">
        <v>0.19</v>
      </c>
      <c r="K31" s="44">
        <v>0.19</v>
      </c>
      <c r="L31" s="17">
        <v>1183</v>
      </c>
      <c r="M31" s="3"/>
      <c r="N31" s="45">
        <v>1.33</v>
      </c>
      <c r="O31" s="45">
        <f t="shared" si="0"/>
        <v>7.98</v>
      </c>
      <c r="P31" s="18">
        <f t="shared" si="1"/>
        <v>0.27730593607305942</v>
      </c>
      <c r="Q31" s="46">
        <v>2.19</v>
      </c>
      <c r="R31" s="47">
        <f t="shared" si="2"/>
        <v>13.14</v>
      </c>
      <c r="S31" s="47" t="str">
        <f t="shared" si="9"/>
        <v>2,49</v>
      </c>
      <c r="T31" s="47">
        <f t="shared" si="10"/>
        <v>14.49</v>
      </c>
      <c r="U31" s="47" t="str">
        <f t="shared" si="11"/>
        <v>2,79</v>
      </c>
      <c r="V31" s="47">
        <f t="shared" si="12"/>
        <v>15.99</v>
      </c>
      <c r="W31" s="48">
        <v>0.65</v>
      </c>
      <c r="X31" s="49">
        <f>W31*F31</f>
        <v>3.9000000000000004</v>
      </c>
      <c r="Y31" s="50">
        <f t="shared" si="3"/>
        <v>0.34999999999999992</v>
      </c>
      <c r="Z31" s="51">
        <v>1.19</v>
      </c>
      <c r="AA31" s="48">
        <f t="shared" si="4"/>
        <v>7.14</v>
      </c>
      <c r="AB31" s="48" t="str">
        <f t="shared" si="13"/>
        <v>1,39</v>
      </c>
      <c r="AC31" s="48" t="str">
        <f t="shared" si="14"/>
        <v>7,89</v>
      </c>
      <c r="AD31" s="48" t="str">
        <f t="shared" si="15"/>
        <v>1,59</v>
      </c>
      <c r="AE31" s="48" t="str">
        <f t="shared" si="16"/>
        <v>8,69</v>
      </c>
      <c r="AF31" s="51">
        <f t="shared" si="5"/>
        <v>0.68</v>
      </c>
      <c r="AG31" s="51">
        <f t="shared" si="6"/>
        <v>4.08</v>
      </c>
      <c r="AH31" s="52">
        <f t="shared" si="7"/>
        <v>1</v>
      </c>
      <c r="AI31" s="51">
        <f t="shared" si="8"/>
        <v>6.0000000000000009</v>
      </c>
      <c r="AJ31" s="41"/>
      <c r="AK31" s="41"/>
    </row>
    <row r="32" spans="1:37" s="29" customFormat="1" ht="12.75" customHeight="1">
      <c r="A32" s="40"/>
      <c r="B32" s="53">
        <v>10800</v>
      </c>
      <c r="C32" s="40" t="s">
        <v>96</v>
      </c>
      <c r="D32" s="40"/>
      <c r="E32" s="55" t="s">
        <v>35</v>
      </c>
      <c r="F32" s="42">
        <v>6</v>
      </c>
      <c r="G32" s="43"/>
      <c r="H32" s="43"/>
      <c r="I32" s="43" t="s">
        <v>175</v>
      </c>
      <c r="J32" s="44">
        <v>0.19</v>
      </c>
      <c r="K32" s="44">
        <v>0.19</v>
      </c>
      <c r="L32" s="17">
        <v>1183</v>
      </c>
      <c r="M32" s="3"/>
      <c r="N32" s="45">
        <v>1.98</v>
      </c>
      <c r="O32" s="45">
        <f t="shared" si="0"/>
        <v>11.879999999999999</v>
      </c>
      <c r="P32" s="18">
        <f t="shared" si="1"/>
        <v>0.28382978723404267</v>
      </c>
      <c r="Q32" s="46">
        <v>3.29</v>
      </c>
      <c r="R32" s="47">
        <f t="shared" si="2"/>
        <v>19.740000000000002</v>
      </c>
      <c r="S32" s="47" t="str">
        <f t="shared" si="9"/>
        <v>3,69</v>
      </c>
      <c r="T32" s="47">
        <f t="shared" si="10"/>
        <v>21.99</v>
      </c>
      <c r="U32" s="47" t="str">
        <f t="shared" si="11"/>
        <v>4,09</v>
      </c>
      <c r="V32" s="47">
        <f t="shared" si="12"/>
        <v>24.49</v>
      </c>
      <c r="W32" s="48">
        <v>1.54</v>
      </c>
      <c r="X32" s="49">
        <v>9.24</v>
      </c>
      <c r="Y32" s="50">
        <f t="shared" si="3"/>
        <v>0.26401606425702817</v>
      </c>
      <c r="Z32" s="51">
        <v>2.4900000000000002</v>
      </c>
      <c r="AA32" s="48">
        <f t="shared" si="4"/>
        <v>14.940000000000001</v>
      </c>
      <c r="AB32" s="48" t="str">
        <f t="shared" si="13"/>
        <v>2,79</v>
      </c>
      <c r="AC32" s="48">
        <f t="shared" si="14"/>
        <v>16.489999999999998</v>
      </c>
      <c r="AD32" s="48" t="str">
        <f t="shared" si="15"/>
        <v>3,09</v>
      </c>
      <c r="AE32" s="48">
        <f t="shared" si="16"/>
        <v>18.489999999999998</v>
      </c>
      <c r="AF32" s="51">
        <f t="shared" si="5"/>
        <v>0.43999999999999995</v>
      </c>
      <c r="AG32" s="51">
        <f t="shared" si="6"/>
        <v>2.6399999999999988</v>
      </c>
      <c r="AH32" s="52">
        <f t="shared" si="7"/>
        <v>0.79999999999999982</v>
      </c>
      <c r="AI32" s="51">
        <f t="shared" si="8"/>
        <v>4.8000000000000007</v>
      </c>
      <c r="AJ32" s="41"/>
      <c r="AK32" s="41"/>
    </row>
    <row r="33" spans="1:37" s="29" customFormat="1" ht="12.75" customHeight="1">
      <c r="A33" s="40"/>
      <c r="B33" s="53">
        <v>44070</v>
      </c>
      <c r="C33" s="40" t="s">
        <v>97</v>
      </c>
      <c r="D33" s="40"/>
      <c r="E33" s="55" t="s">
        <v>36</v>
      </c>
      <c r="F33" s="42">
        <v>6</v>
      </c>
      <c r="G33" s="43"/>
      <c r="H33" s="43"/>
      <c r="I33" s="43" t="s">
        <v>175</v>
      </c>
      <c r="J33" s="44">
        <v>0.19</v>
      </c>
      <c r="K33" s="44">
        <v>0.19</v>
      </c>
      <c r="L33" s="17">
        <v>1183</v>
      </c>
      <c r="M33" s="3"/>
      <c r="N33" s="45">
        <v>2.04</v>
      </c>
      <c r="O33" s="45">
        <f t="shared" si="0"/>
        <v>12.24</v>
      </c>
      <c r="P33" s="18">
        <f t="shared" si="1"/>
        <v>0.30441260744985676</v>
      </c>
      <c r="Q33" s="46">
        <v>3.49</v>
      </c>
      <c r="R33" s="47">
        <f t="shared" si="2"/>
        <v>20.94</v>
      </c>
      <c r="S33" s="47" t="str">
        <f t="shared" si="9"/>
        <v>3,89</v>
      </c>
      <c r="T33" s="47">
        <f t="shared" si="10"/>
        <v>23.49</v>
      </c>
      <c r="U33" s="47" t="str">
        <f t="shared" si="11"/>
        <v>4,29</v>
      </c>
      <c r="V33" s="47">
        <f t="shared" si="12"/>
        <v>25.99</v>
      </c>
      <c r="W33" s="48">
        <v>1.33</v>
      </c>
      <c r="X33" s="49">
        <v>7.98</v>
      </c>
      <c r="Y33" s="50">
        <f t="shared" si="3"/>
        <v>0.33778242677824261</v>
      </c>
      <c r="Z33" s="51">
        <v>2.39</v>
      </c>
      <c r="AA33" s="48">
        <f t="shared" si="4"/>
        <v>14.34</v>
      </c>
      <c r="AB33" s="48" t="str">
        <f t="shared" si="13"/>
        <v>2,69</v>
      </c>
      <c r="AC33" s="48">
        <f t="shared" si="14"/>
        <v>15.99</v>
      </c>
      <c r="AD33" s="48" t="str">
        <f t="shared" si="15"/>
        <v>2,99</v>
      </c>
      <c r="AE33" s="48">
        <f t="shared" si="16"/>
        <v>17.989999999999998</v>
      </c>
      <c r="AF33" s="51">
        <f t="shared" si="5"/>
        <v>0.71</v>
      </c>
      <c r="AG33" s="51">
        <f t="shared" si="6"/>
        <v>4.26</v>
      </c>
      <c r="AH33" s="52">
        <f t="shared" si="7"/>
        <v>1.1000000000000001</v>
      </c>
      <c r="AI33" s="51">
        <f t="shared" si="8"/>
        <v>6.6000000000000014</v>
      </c>
      <c r="AJ33" s="41"/>
      <c r="AK33" s="41"/>
    </row>
    <row r="34" spans="1:37" s="29" customFormat="1" ht="12.75" customHeight="1">
      <c r="A34" s="40"/>
      <c r="B34" s="53">
        <v>11005</v>
      </c>
      <c r="C34" s="40" t="s">
        <v>98</v>
      </c>
      <c r="D34" s="40"/>
      <c r="E34" s="55" t="s">
        <v>37</v>
      </c>
      <c r="F34" s="42">
        <v>10</v>
      </c>
      <c r="G34" s="43"/>
      <c r="H34" s="43"/>
      <c r="I34" s="43" t="s">
        <v>175</v>
      </c>
      <c r="J34" s="44">
        <v>0.19</v>
      </c>
      <c r="K34" s="44">
        <v>0.19</v>
      </c>
      <c r="L34" s="17">
        <v>1183</v>
      </c>
      <c r="M34" s="3"/>
      <c r="N34" s="45">
        <v>0.81</v>
      </c>
      <c r="O34" s="45">
        <f t="shared" si="0"/>
        <v>8.1000000000000014</v>
      </c>
      <c r="P34" s="18">
        <f t="shared" si="1"/>
        <v>0.30654676258992791</v>
      </c>
      <c r="Q34" s="46">
        <v>1.39</v>
      </c>
      <c r="R34" s="47">
        <f t="shared" si="2"/>
        <v>13.899999999999999</v>
      </c>
      <c r="S34" s="47" t="str">
        <f t="shared" si="9"/>
        <v>1,59</v>
      </c>
      <c r="T34" s="47">
        <f t="shared" si="10"/>
        <v>15.49</v>
      </c>
      <c r="U34" s="47" t="str">
        <f t="shared" si="11"/>
        <v>1,79</v>
      </c>
      <c r="V34" s="47">
        <f t="shared" si="12"/>
        <v>17.489999999999998</v>
      </c>
      <c r="W34" s="48">
        <v>0.56999999999999995</v>
      </c>
      <c r="X34" s="49">
        <v>5.7</v>
      </c>
      <c r="Y34" s="50">
        <f t="shared" si="3"/>
        <v>0.23786516853932591</v>
      </c>
      <c r="Z34" s="51">
        <v>0.89</v>
      </c>
      <c r="AA34" s="48">
        <f t="shared" si="4"/>
        <v>8.9</v>
      </c>
      <c r="AB34" s="48" t="str">
        <f t="shared" si="13"/>
        <v>0,99</v>
      </c>
      <c r="AC34" s="48" t="str">
        <f t="shared" si="14"/>
        <v>9,79</v>
      </c>
      <c r="AD34" s="48" t="str">
        <f t="shared" si="15"/>
        <v>1,09</v>
      </c>
      <c r="AE34" s="48">
        <f t="shared" si="16"/>
        <v>10.99</v>
      </c>
      <c r="AF34" s="51">
        <f t="shared" si="5"/>
        <v>0.2400000000000001</v>
      </c>
      <c r="AG34" s="51">
        <f t="shared" si="6"/>
        <v>2.4000000000000012</v>
      </c>
      <c r="AH34" s="52">
        <f t="shared" si="7"/>
        <v>0.49999999999999989</v>
      </c>
      <c r="AI34" s="51">
        <f t="shared" si="8"/>
        <v>4.9999999999999982</v>
      </c>
      <c r="AJ34" s="41"/>
      <c r="AK34" s="41"/>
    </row>
    <row r="35" spans="1:37" s="29" customFormat="1" ht="12.75" customHeight="1">
      <c r="A35" s="40"/>
      <c r="B35" s="53">
        <v>55040</v>
      </c>
      <c r="C35" s="40" t="s">
        <v>99</v>
      </c>
      <c r="D35" s="40"/>
      <c r="E35" s="55" t="s">
        <v>38</v>
      </c>
      <c r="F35" s="42">
        <v>6</v>
      </c>
      <c r="G35" s="43"/>
      <c r="H35" s="43"/>
      <c r="I35" s="43" t="s">
        <v>175</v>
      </c>
      <c r="J35" s="44">
        <v>0.19</v>
      </c>
      <c r="K35" s="44">
        <v>0.19</v>
      </c>
      <c r="L35" s="17">
        <v>1183</v>
      </c>
      <c r="M35" s="3"/>
      <c r="N35" s="45">
        <v>1.86</v>
      </c>
      <c r="O35" s="45">
        <f t="shared" si="0"/>
        <v>11.16</v>
      </c>
      <c r="P35" s="18">
        <f t="shared" si="1"/>
        <v>0.28368932038834949</v>
      </c>
      <c r="Q35" s="46">
        <v>3.09</v>
      </c>
      <c r="R35" s="47">
        <f t="shared" si="2"/>
        <v>18.54</v>
      </c>
      <c r="S35" s="47" t="str">
        <f t="shared" si="9"/>
        <v>3,49</v>
      </c>
      <c r="T35" s="47">
        <f t="shared" si="10"/>
        <v>20.49</v>
      </c>
      <c r="U35" s="47" t="str">
        <f t="shared" si="11"/>
        <v>3,89</v>
      </c>
      <c r="V35" s="47">
        <f t="shared" si="12"/>
        <v>22.99</v>
      </c>
      <c r="W35" s="48">
        <v>1.35</v>
      </c>
      <c r="X35" s="49">
        <v>8.1</v>
      </c>
      <c r="Y35" s="50">
        <f t="shared" si="3"/>
        <v>0.26643835616438372</v>
      </c>
      <c r="Z35" s="51">
        <v>2.19</v>
      </c>
      <c r="AA35" s="48">
        <f t="shared" si="4"/>
        <v>13.14</v>
      </c>
      <c r="AB35" s="48" t="str">
        <f t="shared" si="13"/>
        <v>2,49</v>
      </c>
      <c r="AC35" s="48">
        <f t="shared" si="14"/>
        <v>14.49</v>
      </c>
      <c r="AD35" s="48" t="str">
        <f t="shared" si="15"/>
        <v>2,79</v>
      </c>
      <c r="AE35" s="48">
        <f t="shared" si="16"/>
        <v>15.99</v>
      </c>
      <c r="AF35" s="51">
        <f t="shared" si="5"/>
        <v>0.51</v>
      </c>
      <c r="AG35" s="51">
        <f t="shared" si="6"/>
        <v>3.0600000000000005</v>
      </c>
      <c r="AH35" s="52">
        <f t="shared" si="7"/>
        <v>0.89999999999999991</v>
      </c>
      <c r="AI35" s="51">
        <f t="shared" si="8"/>
        <v>5.3999999999999986</v>
      </c>
      <c r="AJ35" s="41"/>
      <c r="AK35" s="41"/>
    </row>
    <row r="36" spans="1:37" s="29" customFormat="1" ht="12.75" customHeight="1">
      <c r="A36" s="40"/>
      <c r="B36" s="53">
        <v>60020</v>
      </c>
      <c r="C36" s="40" t="s">
        <v>100</v>
      </c>
      <c r="D36" s="40"/>
      <c r="E36" s="55" t="s">
        <v>39</v>
      </c>
      <c r="F36" s="42">
        <v>6</v>
      </c>
      <c r="G36" s="43"/>
      <c r="H36" s="43"/>
      <c r="I36" s="43" t="s">
        <v>175</v>
      </c>
      <c r="J36" s="44">
        <v>0.19</v>
      </c>
      <c r="K36" s="44">
        <v>0.19</v>
      </c>
      <c r="L36" s="17">
        <v>1183</v>
      </c>
      <c r="M36" s="3"/>
      <c r="N36" s="45">
        <v>1.92</v>
      </c>
      <c r="O36" s="45">
        <f t="shared" si="0"/>
        <v>11.52</v>
      </c>
      <c r="P36" s="18">
        <f t="shared" si="1"/>
        <v>0.28376175548589344</v>
      </c>
      <c r="Q36" s="46">
        <v>3.19</v>
      </c>
      <c r="R36" s="47">
        <f t="shared" si="2"/>
        <v>19.14</v>
      </c>
      <c r="S36" s="47" t="str">
        <f t="shared" si="9"/>
        <v>3,59</v>
      </c>
      <c r="T36" s="47">
        <f t="shared" si="10"/>
        <v>21.49</v>
      </c>
      <c r="U36" s="47" t="str">
        <f t="shared" si="11"/>
        <v>3,99</v>
      </c>
      <c r="V36" s="47">
        <f t="shared" si="12"/>
        <v>23.99</v>
      </c>
      <c r="W36" s="48">
        <v>1.35</v>
      </c>
      <c r="X36" s="49">
        <v>8.1</v>
      </c>
      <c r="Y36" s="50">
        <f t="shared" si="3"/>
        <v>0.26643835616438372</v>
      </c>
      <c r="Z36" s="51">
        <v>2.19</v>
      </c>
      <c r="AA36" s="48">
        <f t="shared" si="4"/>
        <v>13.14</v>
      </c>
      <c r="AB36" s="48" t="str">
        <f t="shared" si="13"/>
        <v>2,49</v>
      </c>
      <c r="AC36" s="48">
        <f t="shared" si="14"/>
        <v>14.49</v>
      </c>
      <c r="AD36" s="48" t="str">
        <f t="shared" si="15"/>
        <v>2,79</v>
      </c>
      <c r="AE36" s="48">
        <f t="shared" si="16"/>
        <v>15.99</v>
      </c>
      <c r="AF36" s="51">
        <f t="shared" si="5"/>
        <v>0.56999999999999984</v>
      </c>
      <c r="AG36" s="51">
        <f t="shared" si="6"/>
        <v>3.42</v>
      </c>
      <c r="AH36" s="52">
        <f t="shared" si="7"/>
        <v>1</v>
      </c>
      <c r="AI36" s="51">
        <f t="shared" si="8"/>
        <v>6</v>
      </c>
      <c r="AJ36" s="41"/>
      <c r="AK36" s="41"/>
    </row>
    <row r="37" spans="1:37" s="29" customFormat="1" ht="12.75" customHeight="1">
      <c r="A37" s="40"/>
      <c r="B37" s="53">
        <v>55060</v>
      </c>
      <c r="C37" s="40" t="s">
        <v>101</v>
      </c>
      <c r="D37" s="40"/>
      <c r="E37" s="55" t="s">
        <v>40</v>
      </c>
      <c r="F37" s="42">
        <v>6</v>
      </c>
      <c r="G37" s="43"/>
      <c r="H37" s="43"/>
      <c r="I37" s="43" t="s">
        <v>175</v>
      </c>
      <c r="J37" s="44">
        <v>0.19</v>
      </c>
      <c r="K37" s="44">
        <v>0.19</v>
      </c>
      <c r="L37" s="17">
        <v>1183</v>
      </c>
      <c r="M37" s="3"/>
      <c r="N37" s="45">
        <v>1.9800000000000002</v>
      </c>
      <c r="O37" s="45">
        <f t="shared" ref="O37:O68" si="18">N37*F37</f>
        <v>11.88</v>
      </c>
      <c r="P37" s="18">
        <f t="shared" ref="P37:P68" si="19">(R37/(1+J37)-O37)/(R37/(1+J37))</f>
        <v>0.28382978723404256</v>
      </c>
      <c r="Q37" s="46">
        <v>3.29</v>
      </c>
      <c r="R37" s="47">
        <f t="shared" ref="R37:R68" si="20">Q37*F37</f>
        <v>19.740000000000002</v>
      </c>
      <c r="S37" s="47" t="str">
        <f t="shared" si="9"/>
        <v>3,69</v>
      </c>
      <c r="T37" s="47">
        <f t="shared" si="10"/>
        <v>21.99</v>
      </c>
      <c r="U37" s="47" t="str">
        <f t="shared" si="11"/>
        <v>4,09</v>
      </c>
      <c r="V37" s="47">
        <f t="shared" si="12"/>
        <v>24.49</v>
      </c>
      <c r="W37" s="48">
        <v>1.25</v>
      </c>
      <c r="X37" s="49">
        <v>7.5</v>
      </c>
      <c r="Y37" s="50">
        <f t="shared" ref="Y37:Y68" si="21">(AA37/(1+J37)-X37)/(AA37/(1+J37))</f>
        <v>0.28827751196172247</v>
      </c>
      <c r="Z37" s="51">
        <v>2.09</v>
      </c>
      <c r="AA37" s="48">
        <f t="shared" ref="AA37:AA68" si="22">Z37*F37</f>
        <v>12.54</v>
      </c>
      <c r="AB37" s="48" t="str">
        <f t="shared" si="13"/>
        <v>2,39</v>
      </c>
      <c r="AC37" s="48">
        <f t="shared" si="14"/>
        <v>13.99</v>
      </c>
      <c r="AD37" s="48" t="str">
        <f t="shared" si="15"/>
        <v>2,69</v>
      </c>
      <c r="AE37" s="48">
        <f t="shared" si="16"/>
        <v>15.49</v>
      </c>
      <c r="AF37" s="51">
        <f t="shared" ref="AF37:AF68" si="23">N37-W37</f>
        <v>0.7300000000000002</v>
      </c>
      <c r="AG37" s="51">
        <f t="shared" ref="AG37:AG68" si="24">O37-X37</f>
        <v>4.3800000000000008</v>
      </c>
      <c r="AH37" s="52">
        <f t="shared" ref="AH37:AH68" si="25">Q37-Z37</f>
        <v>1.2000000000000002</v>
      </c>
      <c r="AI37" s="51">
        <f t="shared" ref="AI37:AI68" si="26">R37-AA37</f>
        <v>7.2000000000000028</v>
      </c>
      <c r="AJ37" s="41"/>
      <c r="AK37" s="41"/>
    </row>
    <row r="38" spans="1:37" s="29" customFormat="1" ht="12.75" customHeight="1">
      <c r="A38" s="40"/>
      <c r="B38" s="53">
        <v>55120</v>
      </c>
      <c r="C38" s="40" t="s">
        <v>102</v>
      </c>
      <c r="D38" s="40"/>
      <c r="E38" s="55" t="s">
        <v>41</v>
      </c>
      <c r="F38" s="42">
        <v>6</v>
      </c>
      <c r="G38" s="43"/>
      <c r="H38" s="43"/>
      <c r="I38" s="43" t="s">
        <v>175</v>
      </c>
      <c r="J38" s="44">
        <v>0.19</v>
      </c>
      <c r="K38" s="44">
        <v>0.19</v>
      </c>
      <c r="L38" s="17">
        <v>1183</v>
      </c>
      <c r="M38" s="3"/>
      <c r="N38" s="45">
        <v>2.04</v>
      </c>
      <c r="O38" s="45">
        <f t="shared" si="18"/>
        <v>12.24</v>
      </c>
      <c r="P38" s="18">
        <f t="shared" si="19"/>
        <v>0.26212765957446815</v>
      </c>
      <c r="Q38" s="46">
        <v>3.29</v>
      </c>
      <c r="R38" s="47">
        <f t="shared" si="20"/>
        <v>19.740000000000002</v>
      </c>
      <c r="S38" s="47" t="str">
        <f t="shared" ref="S38:S69" si="27">IF(ROUND(Q38+Q38*0.1,2)&lt;10,IF(ROUND(Q38+Q38*0.1,2)=1,1.09,IF(ROUND(Q38+Q38*0.1,2)=2,2.09,IF(ROUND(Q38+Q38*0.1,2)=3,3.09,IF(ROUND(Q38+Q38*0.1,2)=4,4.09,IF(ROUND(Q38+Q38*0.1,2)=5,5.09,IF(ROUND(Q38+Q38*0.1,2)=6,6.09,IF(ROUND(Q38+Q38*0.1,2)=7,7.09,IF(ROUND(Q38+Q38*0.1,2)=8,8.09,IF(ROUND(Q38+Q38*0.1,2)=9,9.09,REPLACE(ROUND(Q38+Q38*0.1,2),4,1,9)))))))))),IF(AND(ROUND(Q38+Q38*0.1,2)&gt;=10,ROUND(Q38+Q38*0.1,2)&lt;=99.99),IF(ROUND(Q38+Q38*0.1,2)-LEFT(ROUND(Q38+Q38*0.1,2),2)&lt;=0.49,LEFT(ROUND(Q38+Q38*0.1,2),2)+0.49,IF(ROUND(Q38+Q38*0.1,2)-LEFT(ROUND(Q38+Q38*0.1,2),2)&gt;0.49,LEFT(ROUND(Q38+Q38*0.1,2),2)+0.99)),IF(AND(ROUND(Q38+Q38*0.1,2)&gt;=100,ROUND(Q38+Q38*0.1,2)&lt;=999.99),REPLACE(ROUND(Q38+Q38*0.1,2),3,4,9),IF(AND(ROUND(Q38+Q38*0.1,2)&gt;=1000),REPLACE(ROUND(Q38+Q38*0.1,2),3,5,99)))))</f>
        <v>3,69</v>
      </c>
      <c r="T38" s="47">
        <f t="shared" si="10"/>
        <v>21.99</v>
      </c>
      <c r="U38" s="47" t="str">
        <f t="shared" ref="U38:U69" si="28">IF(ROUND(S38+S38*0.1,2)&lt;10,IF(ROUND(S38+S38*0.1,2)=1,1.09,IF(ROUND(S38+S38*0.1,2)=2,2.09,IF(ROUND(S38+S38*0.1,2)=3,3.09,IF(ROUND(S38+S38*0.1,2)=4,4.09,IF(ROUND(S38+S38*0.1,2)=5,5.09,IF(ROUND(S38+S38*0.1,2)=6,6.09,IF(ROUND(S38+S38*0.1,2)=7,7.09,IF(ROUND(S38+S38*0.1,2)=8,8.09,IF(ROUND(S38+S38*0.1,2)=9,9.09,REPLACE(ROUND(S38+S38*0.1,2),4,1,9)))))))))),IF(AND(ROUND(S38+S38*0.1,2)&gt;=10,ROUND(S38+S38*0.1,2)&lt;=99.99),IF(ROUND(S38+S38*0.1,2)-LEFT(ROUND(S38+S38*0.1,2),2)&lt;=0.49,LEFT(ROUND(S38+S38*0.1,2),2)+0.49,IF(ROUND(S38+S38*0.1,2)-LEFT(ROUND(S38+S38*0.1,2),2)&gt;0.49,LEFT(ROUND(S38+S38*0.1,2),2)+0.99)),IF(AND(ROUND(S38+S38*0.1,2)&gt;=100,ROUND(S38+S38*0.1,2)&lt;=999.99),REPLACE(ROUND(S38+S38*0.1,2),3,4,9),IF(AND(ROUND(S38+S38*0.1,2)&gt;=1000),REPLACE(ROUND(S38+S38*0.1,2),3,5,99)))))</f>
        <v>4,09</v>
      </c>
      <c r="V38" s="47">
        <f t="shared" si="12"/>
        <v>24.49</v>
      </c>
      <c r="W38" s="48">
        <v>1.5</v>
      </c>
      <c r="X38" s="49">
        <v>9</v>
      </c>
      <c r="Y38" s="50">
        <f t="shared" si="21"/>
        <v>0.2205240174672489</v>
      </c>
      <c r="Z38" s="51">
        <v>2.29</v>
      </c>
      <c r="AA38" s="48">
        <f t="shared" si="22"/>
        <v>13.74</v>
      </c>
      <c r="AB38" s="48" t="str">
        <f t="shared" ref="AB38:AB69" si="29">IF(ROUND(Z38+Z38*0.1,2)&lt;10,IF(ROUND(Z38+Z38*0.1,2)=1,1.09,IF(ROUND(Z38+Z38*0.1,2)=2,2.09,IF(ROUND(Z38+Z38*0.1,2)=3,3.09,IF(ROUND(Z38+Z38*0.1,2)=4,4.09,IF(ROUND(Z38+Z38*0.1,2)=5,5.09,IF(ROUND(Z38+Z38*0.1,2)=6,6.09,IF(ROUND(Z38+Z38*0.1,2)=7,7.09,IF(ROUND(Z38+Z38*0.1,2)=8,8.09,IF(ROUND(Z38+Z38*0.1,2)=9,9.09,REPLACE(ROUND(Z38+Z38*0.1,2),4,1,9)))))))))),IF(AND(ROUND(Z38+Z38*0.1,2)&gt;=10,ROUND(Z38+Z38*0.1,2)&lt;=99.99),IF(ROUND(Z38+Z38*0.1,2)-LEFT(ROUND(Z38+Z38*0.1,2),2)&lt;=0.49,LEFT(ROUND(Z38+Z38*0.1,2),2)+0.49,IF(ROUND(Z38+Z38*0.1,2)-LEFT(ROUND(Z38+Z38*0.1,2),2)&gt;0.49,LEFT(ROUND(Z38+Z38*0.1,2),2)+0.99)),IF(AND(ROUND(Z38+Z38*0.1,2)&gt;=100,ROUND(Z38+Z38*0.1,2)&lt;=999.99),REPLACE(ROUND(Z38+Z38*0.1,2),3,4,9),IF(AND(ROUND(Z38+Z38*0.1,2)&gt;=1000),REPLACE(ROUND(Z38+Z38*0.1,2),3,5,99)))))</f>
        <v>2,59</v>
      </c>
      <c r="AC38" s="48">
        <f t="shared" si="14"/>
        <v>15.49</v>
      </c>
      <c r="AD38" s="48" t="str">
        <f t="shared" ref="AD38:AD69" si="30">IF(ROUND(AB38+AB38*0.1,2)&lt;10,IF(ROUND(AB38+AB38*0.1,2)=1,1.09,IF(ROUND(AB38+AB38*0.1,2)=2,2.09,IF(ROUND(AB38+AB38*0.1,2)=3,3.09,IF(ROUND(AB38+AB38*0.1,2)=4,4.09,IF(ROUND(AB38+AB38*0.1,2)=5,5.09,IF(ROUND(AB38+AB38*0.1,2)=6,6.09,IF(ROUND(AB38+AB38*0.1,2)=7,7.09,IF(ROUND(AB38+AB38*0.1,2)=8,8.09,IF(ROUND(AB38+AB38*0.1,2)=9,9.09,REPLACE(ROUND(AB38+AB38*0.1,2),4,1,9)))))))))),IF(AND(ROUND(AB38+AB38*0.1,2)&gt;=10,ROUND(AB38+AB38*0.1,2)&lt;=99.99),IF(ROUND(AB38+AB38*0.1,2)-LEFT(ROUND(AB38+AB38*0.1,2),2)&lt;=0.49,LEFT(ROUND(AB38+AB38*0.1,2),2)+0.49,IF(ROUND(AB38+AB38*0.1,2)-LEFT(ROUND(AB38+AB38*0.1,2),2)&gt;0.49,LEFT(ROUND(AB38+AB38*0.1,2),2)+0.99)),IF(AND(ROUND(AB38+AB38*0.1,2)&gt;=100,ROUND(AB38+AB38*0.1,2)&lt;=999.99),REPLACE(ROUND(AB38+AB38*0.1,2),3,4,9),IF(AND(ROUND(AB38+AB38*0.1,2)&gt;=1000),REPLACE(ROUND(AB38+AB38*0.1,2),3,5,99)))))</f>
        <v>2,89</v>
      </c>
      <c r="AE38" s="48">
        <f t="shared" si="16"/>
        <v>17.489999999999998</v>
      </c>
      <c r="AF38" s="51">
        <f t="shared" si="23"/>
        <v>0.54</v>
      </c>
      <c r="AG38" s="51">
        <f t="shared" si="24"/>
        <v>3.24</v>
      </c>
      <c r="AH38" s="52">
        <f t="shared" si="25"/>
        <v>1</v>
      </c>
      <c r="AI38" s="51">
        <f t="shared" si="26"/>
        <v>6.0000000000000018</v>
      </c>
      <c r="AJ38" s="41"/>
      <c r="AK38" s="41"/>
    </row>
    <row r="39" spans="1:37" s="29" customFormat="1" ht="12.75" customHeight="1">
      <c r="A39" s="40"/>
      <c r="B39" s="53">
        <v>10040</v>
      </c>
      <c r="C39" s="40" t="s">
        <v>103</v>
      </c>
      <c r="D39" s="40"/>
      <c r="E39" s="55" t="s">
        <v>42</v>
      </c>
      <c r="F39" s="42">
        <v>6</v>
      </c>
      <c r="G39" s="43"/>
      <c r="H39" s="43"/>
      <c r="I39" s="43" t="s">
        <v>175</v>
      </c>
      <c r="J39" s="44">
        <v>0.19</v>
      </c>
      <c r="K39" s="44">
        <v>0.19</v>
      </c>
      <c r="L39" s="17">
        <v>1183</v>
      </c>
      <c r="M39" s="3"/>
      <c r="N39" s="45">
        <v>1.3900000000000001</v>
      </c>
      <c r="O39" s="45">
        <f t="shared" si="18"/>
        <v>8.34</v>
      </c>
      <c r="P39" s="18">
        <f t="shared" si="19"/>
        <v>0.27768558951965067</v>
      </c>
      <c r="Q39" s="46">
        <v>2.29</v>
      </c>
      <c r="R39" s="47">
        <f t="shared" si="20"/>
        <v>13.74</v>
      </c>
      <c r="S39" s="47" t="str">
        <f t="shared" si="27"/>
        <v>2,59</v>
      </c>
      <c r="T39" s="47">
        <f t="shared" si="10"/>
        <v>15.49</v>
      </c>
      <c r="U39" s="47" t="str">
        <f t="shared" si="28"/>
        <v>2,89</v>
      </c>
      <c r="V39" s="47">
        <f t="shared" si="12"/>
        <v>17.489999999999998</v>
      </c>
      <c r="W39" s="48">
        <v>0.69</v>
      </c>
      <c r="X39" s="49">
        <v>4.1399999999999997</v>
      </c>
      <c r="Y39" s="50">
        <f t="shared" si="21"/>
        <v>0.36348837209302337</v>
      </c>
      <c r="Z39" s="51">
        <v>1.29</v>
      </c>
      <c r="AA39" s="48">
        <f t="shared" si="22"/>
        <v>7.74</v>
      </c>
      <c r="AB39" s="48" t="str">
        <f t="shared" si="29"/>
        <v>1,49</v>
      </c>
      <c r="AC39" s="48" t="str">
        <f t="shared" si="14"/>
        <v>8,59</v>
      </c>
      <c r="AD39" s="48" t="str">
        <f t="shared" si="30"/>
        <v>1,69</v>
      </c>
      <c r="AE39" s="48" t="str">
        <f t="shared" si="16"/>
        <v>9,49</v>
      </c>
      <c r="AF39" s="51">
        <f t="shared" si="23"/>
        <v>0.70000000000000018</v>
      </c>
      <c r="AG39" s="51">
        <f t="shared" si="24"/>
        <v>4.2</v>
      </c>
      <c r="AH39" s="52">
        <f t="shared" si="25"/>
        <v>1</v>
      </c>
      <c r="AI39" s="51">
        <f t="shared" si="26"/>
        <v>6</v>
      </c>
      <c r="AJ39" s="41"/>
      <c r="AK39" s="41"/>
    </row>
    <row r="40" spans="1:37" s="29" customFormat="1" ht="12.75" customHeight="1">
      <c r="A40" s="40"/>
      <c r="B40" s="53">
        <v>11000</v>
      </c>
      <c r="C40" s="40" t="s">
        <v>104</v>
      </c>
      <c r="D40" s="40"/>
      <c r="E40" s="55" t="s">
        <v>43</v>
      </c>
      <c r="F40" s="42">
        <v>6</v>
      </c>
      <c r="G40" s="43"/>
      <c r="H40" s="43"/>
      <c r="I40" s="43" t="s">
        <v>175</v>
      </c>
      <c r="J40" s="44">
        <v>0.19</v>
      </c>
      <c r="K40" s="44">
        <v>0.19</v>
      </c>
      <c r="L40" s="17">
        <v>1183</v>
      </c>
      <c r="M40" s="3"/>
      <c r="N40" s="45">
        <v>1.45</v>
      </c>
      <c r="O40" s="45">
        <f t="shared" si="18"/>
        <v>8.6999999999999993</v>
      </c>
      <c r="P40" s="18">
        <f t="shared" si="19"/>
        <v>0.30702811244979933</v>
      </c>
      <c r="Q40" s="46">
        <v>2.4900000000000002</v>
      </c>
      <c r="R40" s="47">
        <f t="shared" si="20"/>
        <v>14.940000000000001</v>
      </c>
      <c r="S40" s="47" t="str">
        <f t="shared" si="27"/>
        <v>2,79</v>
      </c>
      <c r="T40" s="47">
        <f t="shared" si="10"/>
        <v>16.489999999999998</v>
      </c>
      <c r="U40" s="47" t="str">
        <f t="shared" si="28"/>
        <v>3,09</v>
      </c>
      <c r="V40" s="47">
        <f t="shared" si="12"/>
        <v>18.489999999999998</v>
      </c>
      <c r="W40" s="48">
        <v>0.87</v>
      </c>
      <c r="X40" s="49">
        <v>5.22</v>
      </c>
      <c r="Y40" s="50">
        <f t="shared" si="21"/>
        <v>0.25517985611510796</v>
      </c>
      <c r="Z40" s="51">
        <v>1.39</v>
      </c>
      <c r="AA40" s="48">
        <f t="shared" si="22"/>
        <v>8.34</v>
      </c>
      <c r="AB40" s="48" t="str">
        <f t="shared" si="29"/>
        <v>1,59</v>
      </c>
      <c r="AC40" s="48" t="str">
        <f t="shared" si="14"/>
        <v>9,19</v>
      </c>
      <c r="AD40" s="48" t="str">
        <f t="shared" si="30"/>
        <v>1,79</v>
      </c>
      <c r="AE40" s="48">
        <f t="shared" si="16"/>
        <v>10.49</v>
      </c>
      <c r="AF40" s="51">
        <f t="shared" si="23"/>
        <v>0.57999999999999996</v>
      </c>
      <c r="AG40" s="51">
        <f t="shared" si="24"/>
        <v>3.4799999999999995</v>
      </c>
      <c r="AH40" s="52">
        <f t="shared" si="25"/>
        <v>1.1000000000000003</v>
      </c>
      <c r="AI40" s="51">
        <f t="shared" si="26"/>
        <v>6.6000000000000014</v>
      </c>
      <c r="AJ40" s="41"/>
      <c r="AK40" s="41"/>
    </row>
    <row r="41" spans="1:37" s="29" customFormat="1" ht="12.75" customHeight="1">
      <c r="A41" s="40"/>
      <c r="B41" s="53">
        <v>40000</v>
      </c>
      <c r="C41" s="40" t="s">
        <v>105</v>
      </c>
      <c r="D41" s="40"/>
      <c r="E41" s="55" t="s">
        <v>44</v>
      </c>
      <c r="F41" s="42">
        <v>6</v>
      </c>
      <c r="G41" s="43"/>
      <c r="H41" s="43"/>
      <c r="I41" s="43" t="s">
        <v>175</v>
      </c>
      <c r="J41" s="44">
        <v>0.19</v>
      </c>
      <c r="K41" s="44">
        <v>0.19</v>
      </c>
      <c r="L41" s="17">
        <v>1183</v>
      </c>
      <c r="M41" s="3"/>
      <c r="N41" s="45">
        <v>1.9300000000000002</v>
      </c>
      <c r="O41" s="45">
        <f t="shared" si="18"/>
        <v>11.580000000000002</v>
      </c>
      <c r="P41" s="18">
        <f t="shared" si="19"/>
        <v>0.28003134796238233</v>
      </c>
      <c r="Q41" s="46">
        <v>3.19</v>
      </c>
      <c r="R41" s="47">
        <f t="shared" si="20"/>
        <v>19.14</v>
      </c>
      <c r="S41" s="47" t="str">
        <f t="shared" si="27"/>
        <v>3,59</v>
      </c>
      <c r="T41" s="47">
        <f t="shared" si="10"/>
        <v>21.49</v>
      </c>
      <c r="U41" s="47" t="str">
        <f t="shared" si="28"/>
        <v>3,99</v>
      </c>
      <c r="V41" s="47">
        <f t="shared" si="12"/>
        <v>23.99</v>
      </c>
      <c r="W41" s="48">
        <v>1.1499999999999999</v>
      </c>
      <c r="X41" s="49">
        <v>6.9</v>
      </c>
      <c r="Y41" s="50">
        <f t="shared" si="21"/>
        <v>0.34521531100478464</v>
      </c>
      <c r="Z41" s="51">
        <v>2.09</v>
      </c>
      <c r="AA41" s="48">
        <f t="shared" si="22"/>
        <v>12.54</v>
      </c>
      <c r="AB41" s="48" t="str">
        <f t="shared" si="29"/>
        <v>2,39</v>
      </c>
      <c r="AC41" s="48">
        <f t="shared" si="14"/>
        <v>13.99</v>
      </c>
      <c r="AD41" s="48" t="str">
        <f t="shared" si="30"/>
        <v>2,69</v>
      </c>
      <c r="AE41" s="48">
        <f t="shared" si="16"/>
        <v>15.49</v>
      </c>
      <c r="AF41" s="51">
        <f t="shared" si="23"/>
        <v>0.78000000000000025</v>
      </c>
      <c r="AG41" s="51">
        <f t="shared" si="24"/>
        <v>4.6800000000000015</v>
      </c>
      <c r="AH41" s="52">
        <f t="shared" si="25"/>
        <v>1.1000000000000001</v>
      </c>
      <c r="AI41" s="51">
        <f t="shared" si="26"/>
        <v>6.6000000000000014</v>
      </c>
      <c r="AJ41" s="41"/>
      <c r="AK41" s="41"/>
    </row>
    <row r="42" spans="1:37" s="29" customFormat="1" ht="12.75" customHeight="1">
      <c r="A42" s="40"/>
      <c r="B42" s="53">
        <v>10010</v>
      </c>
      <c r="C42" s="40" t="s">
        <v>106</v>
      </c>
      <c r="D42" s="40"/>
      <c r="E42" s="55" t="s">
        <v>45</v>
      </c>
      <c r="F42" s="42">
        <v>6</v>
      </c>
      <c r="G42" s="43"/>
      <c r="H42" s="43"/>
      <c r="I42" s="43" t="s">
        <v>175</v>
      </c>
      <c r="J42" s="44">
        <v>0.19</v>
      </c>
      <c r="K42" s="44">
        <v>0.19</v>
      </c>
      <c r="L42" s="17">
        <v>1183</v>
      </c>
      <c r="M42" s="3"/>
      <c r="N42" s="45">
        <v>1.3900000000000001</v>
      </c>
      <c r="O42" s="45">
        <f t="shared" si="18"/>
        <v>8.34</v>
      </c>
      <c r="P42" s="18">
        <f t="shared" si="19"/>
        <v>0.27768558951965067</v>
      </c>
      <c r="Q42" s="46">
        <v>2.29</v>
      </c>
      <c r="R42" s="47">
        <f t="shared" si="20"/>
        <v>13.74</v>
      </c>
      <c r="S42" s="47" t="str">
        <f t="shared" si="27"/>
        <v>2,59</v>
      </c>
      <c r="T42" s="47">
        <f t="shared" si="10"/>
        <v>15.49</v>
      </c>
      <c r="U42" s="47" t="str">
        <f t="shared" si="28"/>
        <v>2,89</v>
      </c>
      <c r="V42" s="47">
        <f t="shared" si="12"/>
        <v>17.489999999999998</v>
      </c>
      <c r="W42" s="48">
        <v>0.69</v>
      </c>
      <c r="X42" s="49">
        <v>4.1399999999999997</v>
      </c>
      <c r="Y42" s="50">
        <f t="shared" si="21"/>
        <v>0.36348837209302337</v>
      </c>
      <c r="Z42" s="51">
        <v>1.29</v>
      </c>
      <c r="AA42" s="48">
        <f t="shared" si="22"/>
        <v>7.74</v>
      </c>
      <c r="AB42" s="48" t="str">
        <f t="shared" si="29"/>
        <v>1,49</v>
      </c>
      <c r="AC42" s="48" t="str">
        <f t="shared" si="14"/>
        <v>8,59</v>
      </c>
      <c r="AD42" s="48" t="str">
        <f t="shared" si="30"/>
        <v>1,69</v>
      </c>
      <c r="AE42" s="48" t="str">
        <f t="shared" si="16"/>
        <v>9,49</v>
      </c>
      <c r="AF42" s="51">
        <f t="shared" si="23"/>
        <v>0.70000000000000018</v>
      </c>
      <c r="AG42" s="51">
        <f t="shared" si="24"/>
        <v>4.2</v>
      </c>
      <c r="AH42" s="52">
        <f t="shared" si="25"/>
        <v>1</v>
      </c>
      <c r="AI42" s="51">
        <f t="shared" si="26"/>
        <v>6</v>
      </c>
      <c r="AJ42" s="41"/>
      <c r="AK42" s="41"/>
    </row>
    <row r="43" spans="1:37" s="29" customFormat="1" ht="12.75" customHeight="1">
      <c r="A43" s="40"/>
      <c r="B43" s="53">
        <v>66115</v>
      </c>
      <c r="C43" s="40" t="s">
        <v>107</v>
      </c>
      <c r="D43" s="40"/>
      <c r="E43" s="55" t="s">
        <v>46</v>
      </c>
      <c r="F43" s="42">
        <v>20</v>
      </c>
      <c r="G43" s="43"/>
      <c r="H43" s="43"/>
      <c r="I43" s="43" t="s">
        <v>175</v>
      </c>
      <c r="J43" s="44">
        <v>0.19</v>
      </c>
      <c r="K43" s="44">
        <v>0.19</v>
      </c>
      <c r="L43" s="17">
        <v>1183</v>
      </c>
      <c r="M43" s="3"/>
      <c r="N43" s="45">
        <v>0.72</v>
      </c>
      <c r="O43" s="45">
        <f t="shared" si="18"/>
        <v>14.399999999999999</v>
      </c>
      <c r="P43" s="18">
        <f t="shared" si="19"/>
        <v>0.28000000000000008</v>
      </c>
      <c r="Q43" s="46">
        <v>1.19</v>
      </c>
      <c r="R43" s="47">
        <f t="shared" si="20"/>
        <v>23.799999999999997</v>
      </c>
      <c r="S43" s="47" t="str">
        <f t="shared" si="27"/>
        <v>1,39</v>
      </c>
      <c r="T43" s="47">
        <f t="shared" si="10"/>
        <v>26.49</v>
      </c>
      <c r="U43" s="47" t="str">
        <f t="shared" si="28"/>
        <v>1,59</v>
      </c>
      <c r="V43" s="47">
        <f t="shared" si="12"/>
        <v>29.49</v>
      </c>
      <c r="W43" s="48">
        <v>0.44</v>
      </c>
      <c r="X43" s="49">
        <v>8.8000000000000007</v>
      </c>
      <c r="Y43" s="50">
        <f t="shared" si="21"/>
        <v>0.24115942028985499</v>
      </c>
      <c r="Z43" s="51">
        <v>0.69</v>
      </c>
      <c r="AA43" s="48">
        <f t="shared" si="22"/>
        <v>13.799999999999999</v>
      </c>
      <c r="AB43" s="48" t="str">
        <f t="shared" si="29"/>
        <v>0,79</v>
      </c>
      <c r="AC43" s="48">
        <f t="shared" si="14"/>
        <v>15.49</v>
      </c>
      <c r="AD43" s="48" t="str">
        <f t="shared" si="30"/>
        <v>0,89</v>
      </c>
      <c r="AE43" s="48">
        <f t="shared" si="16"/>
        <v>17.489999999999998</v>
      </c>
      <c r="AF43" s="51">
        <f t="shared" si="23"/>
        <v>0.27999999999999997</v>
      </c>
      <c r="AG43" s="51">
        <f t="shared" si="24"/>
        <v>5.5999999999999979</v>
      </c>
      <c r="AH43" s="52">
        <f t="shared" si="25"/>
        <v>0.5</v>
      </c>
      <c r="AI43" s="51">
        <f t="shared" si="26"/>
        <v>9.9999999999999982</v>
      </c>
      <c r="AJ43" s="41"/>
      <c r="AK43" s="41"/>
    </row>
    <row r="44" spans="1:37" s="29" customFormat="1" ht="12.75" customHeight="1">
      <c r="A44" s="40"/>
      <c r="B44" s="53">
        <v>66020</v>
      </c>
      <c r="C44" s="40" t="s">
        <v>108</v>
      </c>
      <c r="D44" s="40"/>
      <c r="E44" s="55" t="s">
        <v>47</v>
      </c>
      <c r="F44" s="42">
        <v>6</v>
      </c>
      <c r="G44" s="43"/>
      <c r="H44" s="43"/>
      <c r="I44" s="43" t="s">
        <v>175</v>
      </c>
      <c r="J44" s="44">
        <v>0.19</v>
      </c>
      <c r="K44" s="44">
        <v>0.19</v>
      </c>
      <c r="L44" s="17">
        <v>1183</v>
      </c>
      <c r="M44" s="3"/>
      <c r="N44" s="45">
        <v>1.51</v>
      </c>
      <c r="O44" s="45">
        <f t="shared" si="18"/>
        <v>9.06</v>
      </c>
      <c r="P44" s="18">
        <f t="shared" si="19"/>
        <v>0.33200743494423796</v>
      </c>
      <c r="Q44" s="46">
        <v>2.69</v>
      </c>
      <c r="R44" s="47">
        <f t="shared" si="20"/>
        <v>16.14</v>
      </c>
      <c r="S44" s="47" t="str">
        <f t="shared" si="27"/>
        <v>2,99</v>
      </c>
      <c r="T44" s="47">
        <f t="shared" si="10"/>
        <v>17.989999999999998</v>
      </c>
      <c r="U44" s="47" t="str">
        <f t="shared" si="28"/>
        <v>3,29</v>
      </c>
      <c r="V44" s="47">
        <f t="shared" si="12"/>
        <v>19.989999999999998</v>
      </c>
      <c r="W44" s="48">
        <v>0.91</v>
      </c>
      <c r="X44" s="49">
        <v>5.46</v>
      </c>
      <c r="Y44" s="50">
        <f t="shared" si="21"/>
        <v>0.35923076923076935</v>
      </c>
      <c r="Z44" s="51">
        <v>1.69</v>
      </c>
      <c r="AA44" s="48">
        <f t="shared" si="22"/>
        <v>10.14</v>
      </c>
      <c r="AB44" s="48" t="str">
        <f t="shared" si="29"/>
        <v>1,89</v>
      </c>
      <c r="AC44" s="48">
        <f t="shared" si="14"/>
        <v>11.49</v>
      </c>
      <c r="AD44" s="48" t="str">
        <f t="shared" si="30"/>
        <v>2,09</v>
      </c>
      <c r="AE44" s="48">
        <f t="shared" si="16"/>
        <v>12.99</v>
      </c>
      <c r="AF44" s="51">
        <f t="shared" si="23"/>
        <v>0.6</v>
      </c>
      <c r="AG44" s="51">
        <f t="shared" si="24"/>
        <v>3.6000000000000005</v>
      </c>
      <c r="AH44" s="52">
        <f t="shared" si="25"/>
        <v>1</v>
      </c>
      <c r="AI44" s="51">
        <f t="shared" si="26"/>
        <v>6</v>
      </c>
      <c r="AJ44" s="41"/>
      <c r="AK44" s="41"/>
    </row>
    <row r="45" spans="1:37" s="29" customFormat="1" ht="12.75" customHeight="1">
      <c r="A45" s="40"/>
      <c r="B45" s="53">
        <v>44030</v>
      </c>
      <c r="C45" s="40" t="s">
        <v>109</v>
      </c>
      <c r="D45" s="40"/>
      <c r="E45" s="55" t="s">
        <v>48</v>
      </c>
      <c r="F45" s="42">
        <v>6</v>
      </c>
      <c r="G45" s="43"/>
      <c r="H45" s="43"/>
      <c r="I45" s="43" t="s">
        <v>175</v>
      </c>
      <c r="J45" s="44">
        <v>0.19</v>
      </c>
      <c r="K45" s="44">
        <v>0.19</v>
      </c>
      <c r="L45" s="17">
        <v>1183</v>
      </c>
      <c r="M45" s="3"/>
      <c r="N45" s="45">
        <v>2.04</v>
      </c>
      <c r="O45" s="45">
        <f t="shared" si="18"/>
        <v>12.24</v>
      </c>
      <c r="P45" s="18">
        <f t="shared" si="19"/>
        <v>0.30441260744985676</v>
      </c>
      <c r="Q45" s="46">
        <v>3.49</v>
      </c>
      <c r="R45" s="47">
        <f t="shared" si="20"/>
        <v>20.94</v>
      </c>
      <c r="S45" s="47" t="str">
        <f t="shared" si="27"/>
        <v>3,89</v>
      </c>
      <c r="T45" s="47">
        <f t="shared" si="10"/>
        <v>23.49</v>
      </c>
      <c r="U45" s="47" t="str">
        <f t="shared" si="28"/>
        <v>4,29</v>
      </c>
      <c r="V45" s="47">
        <f t="shared" si="12"/>
        <v>25.99</v>
      </c>
      <c r="W45" s="48">
        <v>1.35</v>
      </c>
      <c r="X45" s="49">
        <v>8.1</v>
      </c>
      <c r="Y45" s="50">
        <f t="shared" si="21"/>
        <v>0.26643835616438372</v>
      </c>
      <c r="Z45" s="51">
        <v>2.19</v>
      </c>
      <c r="AA45" s="48">
        <f t="shared" si="22"/>
        <v>13.14</v>
      </c>
      <c r="AB45" s="48" t="str">
        <f t="shared" si="29"/>
        <v>2,49</v>
      </c>
      <c r="AC45" s="48">
        <f t="shared" si="14"/>
        <v>14.49</v>
      </c>
      <c r="AD45" s="48" t="str">
        <f t="shared" si="30"/>
        <v>2,79</v>
      </c>
      <c r="AE45" s="48">
        <f t="shared" si="16"/>
        <v>15.99</v>
      </c>
      <c r="AF45" s="51">
        <f t="shared" si="23"/>
        <v>0.69</v>
      </c>
      <c r="AG45" s="51">
        <f t="shared" si="24"/>
        <v>4.1400000000000006</v>
      </c>
      <c r="AH45" s="52">
        <f t="shared" si="25"/>
        <v>1.3000000000000003</v>
      </c>
      <c r="AI45" s="51">
        <f t="shared" si="26"/>
        <v>7.8000000000000007</v>
      </c>
      <c r="AJ45" s="41"/>
      <c r="AK45" s="41"/>
    </row>
    <row r="46" spans="1:37" s="29" customFormat="1" ht="12.75" customHeight="1">
      <c r="A46" s="40"/>
      <c r="B46" s="53">
        <v>66100</v>
      </c>
      <c r="C46" s="40" t="s">
        <v>110</v>
      </c>
      <c r="D46" s="40"/>
      <c r="E46" s="55" t="s">
        <v>49</v>
      </c>
      <c r="F46" s="42">
        <v>6</v>
      </c>
      <c r="G46" s="43"/>
      <c r="H46" s="43"/>
      <c r="I46" s="43" t="s">
        <v>175</v>
      </c>
      <c r="J46" s="44">
        <v>0.19</v>
      </c>
      <c r="K46" s="44">
        <v>0.19</v>
      </c>
      <c r="L46" s="17">
        <v>1183</v>
      </c>
      <c r="M46" s="3"/>
      <c r="N46" s="45">
        <v>2.4500000000000002</v>
      </c>
      <c r="O46" s="45">
        <f t="shared" si="18"/>
        <v>14.700000000000001</v>
      </c>
      <c r="P46" s="18">
        <f t="shared" si="19"/>
        <v>0.28716381418092907</v>
      </c>
      <c r="Q46" s="46">
        <v>4.09</v>
      </c>
      <c r="R46" s="47">
        <f t="shared" si="20"/>
        <v>24.54</v>
      </c>
      <c r="S46" s="47" t="str">
        <f t="shared" si="27"/>
        <v>4,59</v>
      </c>
      <c r="T46" s="47">
        <f t="shared" si="10"/>
        <v>26.99</v>
      </c>
      <c r="U46" s="47" t="str">
        <f t="shared" si="28"/>
        <v>5,09</v>
      </c>
      <c r="V46" s="47">
        <f t="shared" si="12"/>
        <v>29.99</v>
      </c>
      <c r="W46" s="48">
        <v>2.0499999999999998</v>
      </c>
      <c r="X46" s="49">
        <v>12.3</v>
      </c>
      <c r="Y46" s="50">
        <f t="shared" si="21"/>
        <v>0.21051779935275075</v>
      </c>
      <c r="Z46" s="51">
        <v>3.09</v>
      </c>
      <c r="AA46" s="48">
        <f t="shared" si="22"/>
        <v>18.54</v>
      </c>
      <c r="AB46" s="48" t="str">
        <f t="shared" si="29"/>
        <v>3,49</v>
      </c>
      <c r="AC46" s="48">
        <f t="shared" si="14"/>
        <v>20.49</v>
      </c>
      <c r="AD46" s="48" t="str">
        <f t="shared" si="30"/>
        <v>3,89</v>
      </c>
      <c r="AE46" s="48">
        <f t="shared" si="16"/>
        <v>22.99</v>
      </c>
      <c r="AF46" s="51">
        <f t="shared" si="23"/>
        <v>0.40000000000000036</v>
      </c>
      <c r="AG46" s="51">
        <f t="shared" si="24"/>
        <v>2.4000000000000004</v>
      </c>
      <c r="AH46" s="52">
        <f t="shared" si="25"/>
        <v>1</v>
      </c>
      <c r="AI46" s="51">
        <f t="shared" si="26"/>
        <v>6</v>
      </c>
      <c r="AJ46" s="41"/>
      <c r="AK46" s="41"/>
    </row>
    <row r="47" spans="1:37" s="29" customFormat="1" ht="12.75" customHeight="1">
      <c r="A47" s="40"/>
      <c r="B47" s="53">
        <v>55050</v>
      </c>
      <c r="C47" s="40" t="s">
        <v>111</v>
      </c>
      <c r="D47" s="40"/>
      <c r="E47" s="55" t="s">
        <v>50</v>
      </c>
      <c r="F47" s="42">
        <v>6</v>
      </c>
      <c r="G47" s="43"/>
      <c r="H47" s="43"/>
      <c r="I47" s="43" t="s">
        <v>175</v>
      </c>
      <c r="J47" s="44">
        <v>0.19</v>
      </c>
      <c r="K47" s="44">
        <v>0.19</v>
      </c>
      <c r="L47" s="17">
        <v>1183</v>
      </c>
      <c r="M47" s="3"/>
      <c r="N47" s="45">
        <v>2.16</v>
      </c>
      <c r="O47" s="45">
        <f t="shared" si="18"/>
        <v>12.96</v>
      </c>
      <c r="P47" s="18">
        <f t="shared" si="19"/>
        <v>0.30341463414634146</v>
      </c>
      <c r="Q47" s="46">
        <v>3.69</v>
      </c>
      <c r="R47" s="47">
        <f t="shared" si="20"/>
        <v>22.14</v>
      </c>
      <c r="S47" s="47" t="str">
        <f t="shared" si="27"/>
        <v>4,09</v>
      </c>
      <c r="T47" s="47">
        <f t="shared" si="10"/>
        <v>24.49</v>
      </c>
      <c r="U47" s="47" t="str">
        <f t="shared" si="28"/>
        <v>4,59</v>
      </c>
      <c r="V47" s="47">
        <f t="shared" si="12"/>
        <v>26.99</v>
      </c>
      <c r="W47" s="48">
        <v>1.35</v>
      </c>
      <c r="X47" s="49">
        <v>8.1</v>
      </c>
      <c r="Y47" s="50">
        <f t="shared" si="21"/>
        <v>0.29847161572052405</v>
      </c>
      <c r="Z47" s="51">
        <v>2.29</v>
      </c>
      <c r="AA47" s="48">
        <f t="shared" si="22"/>
        <v>13.74</v>
      </c>
      <c r="AB47" s="48" t="str">
        <f t="shared" si="29"/>
        <v>2,59</v>
      </c>
      <c r="AC47" s="48">
        <f t="shared" si="14"/>
        <v>15.49</v>
      </c>
      <c r="AD47" s="48" t="str">
        <f t="shared" si="30"/>
        <v>2,89</v>
      </c>
      <c r="AE47" s="48">
        <f t="shared" si="16"/>
        <v>17.489999999999998</v>
      </c>
      <c r="AF47" s="51">
        <f t="shared" si="23"/>
        <v>0.81</v>
      </c>
      <c r="AG47" s="51">
        <f t="shared" si="24"/>
        <v>4.8600000000000012</v>
      </c>
      <c r="AH47" s="52">
        <f t="shared" si="25"/>
        <v>1.4</v>
      </c>
      <c r="AI47" s="51">
        <f t="shared" si="26"/>
        <v>8.4</v>
      </c>
      <c r="AJ47" s="41"/>
      <c r="AK47" s="41"/>
    </row>
    <row r="48" spans="1:37" s="29" customFormat="1" ht="12.75" customHeight="1">
      <c r="A48" s="40"/>
      <c r="B48" s="53">
        <v>55130</v>
      </c>
      <c r="C48" s="40" t="s">
        <v>112</v>
      </c>
      <c r="D48" s="40"/>
      <c r="E48" s="55" t="s">
        <v>51</v>
      </c>
      <c r="F48" s="42">
        <v>6</v>
      </c>
      <c r="G48" s="43"/>
      <c r="H48" s="43"/>
      <c r="I48" s="43" t="s">
        <v>175</v>
      </c>
      <c r="J48" s="44">
        <v>0.19</v>
      </c>
      <c r="K48" s="44">
        <v>0.19</v>
      </c>
      <c r="L48" s="17">
        <v>1183</v>
      </c>
      <c r="M48" s="3"/>
      <c r="N48" s="45">
        <v>1.86</v>
      </c>
      <c r="O48" s="45">
        <f t="shared" si="18"/>
        <v>11.16</v>
      </c>
      <c r="P48" s="18">
        <f t="shared" si="19"/>
        <v>0.30614420062695924</v>
      </c>
      <c r="Q48" s="46">
        <v>3.19</v>
      </c>
      <c r="R48" s="47">
        <f t="shared" si="20"/>
        <v>19.14</v>
      </c>
      <c r="S48" s="47" t="str">
        <f t="shared" si="27"/>
        <v>3,59</v>
      </c>
      <c r="T48" s="47">
        <f t="shared" si="10"/>
        <v>21.49</v>
      </c>
      <c r="U48" s="47" t="str">
        <f t="shared" si="28"/>
        <v>3,99</v>
      </c>
      <c r="V48" s="47">
        <f t="shared" si="12"/>
        <v>23.99</v>
      </c>
      <c r="W48" s="48">
        <v>1.44</v>
      </c>
      <c r="X48" s="49">
        <v>8.64</v>
      </c>
      <c r="Y48" s="50">
        <f t="shared" si="21"/>
        <v>0.21753424657534254</v>
      </c>
      <c r="Z48" s="51">
        <v>2.19</v>
      </c>
      <c r="AA48" s="48">
        <f t="shared" si="22"/>
        <v>13.14</v>
      </c>
      <c r="AB48" s="48" t="str">
        <f t="shared" si="29"/>
        <v>2,49</v>
      </c>
      <c r="AC48" s="48">
        <f t="shared" si="14"/>
        <v>14.49</v>
      </c>
      <c r="AD48" s="48" t="str">
        <f t="shared" si="30"/>
        <v>2,79</v>
      </c>
      <c r="AE48" s="48">
        <f t="shared" si="16"/>
        <v>15.99</v>
      </c>
      <c r="AF48" s="51">
        <f t="shared" si="23"/>
        <v>0.42000000000000015</v>
      </c>
      <c r="AG48" s="51">
        <f t="shared" si="24"/>
        <v>2.5199999999999996</v>
      </c>
      <c r="AH48" s="52">
        <f t="shared" si="25"/>
        <v>1</v>
      </c>
      <c r="AI48" s="51">
        <f t="shared" si="26"/>
        <v>6</v>
      </c>
      <c r="AJ48" s="41"/>
      <c r="AK48" s="41"/>
    </row>
    <row r="49" spans="1:37" s="29" customFormat="1" ht="12.75" customHeight="1">
      <c r="A49" s="40"/>
      <c r="B49" s="53">
        <v>10600</v>
      </c>
      <c r="C49" s="40" t="s">
        <v>113</v>
      </c>
      <c r="D49" s="40"/>
      <c r="E49" s="55" t="s">
        <v>52</v>
      </c>
      <c r="F49" s="42">
        <v>6</v>
      </c>
      <c r="G49" s="43"/>
      <c r="H49" s="43"/>
      <c r="I49" s="43" t="s">
        <v>175</v>
      </c>
      <c r="J49" s="44">
        <v>0.19</v>
      </c>
      <c r="K49" s="44">
        <v>0.19</v>
      </c>
      <c r="L49" s="17">
        <v>1183</v>
      </c>
      <c r="M49" s="3"/>
      <c r="N49" s="45">
        <v>2.27</v>
      </c>
      <c r="O49" s="45">
        <f t="shared" si="18"/>
        <v>13.620000000000001</v>
      </c>
      <c r="P49" s="18">
        <f t="shared" si="19"/>
        <v>0.28725593667546179</v>
      </c>
      <c r="Q49" s="46">
        <v>3.79</v>
      </c>
      <c r="R49" s="47">
        <f t="shared" si="20"/>
        <v>22.740000000000002</v>
      </c>
      <c r="S49" s="47" t="str">
        <f t="shared" si="27"/>
        <v>4,19</v>
      </c>
      <c r="T49" s="47">
        <f t="shared" si="10"/>
        <v>25.49</v>
      </c>
      <c r="U49" s="47" t="str">
        <f t="shared" si="28"/>
        <v>4,69</v>
      </c>
      <c r="V49" s="47">
        <f t="shared" si="12"/>
        <v>28.49</v>
      </c>
      <c r="W49" s="48">
        <v>1.98</v>
      </c>
      <c r="X49" s="49">
        <v>11.88</v>
      </c>
      <c r="Y49" s="50">
        <f t="shared" si="21"/>
        <v>0.21197324414715721</v>
      </c>
      <c r="Z49" s="51">
        <v>2.99</v>
      </c>
      <c r="AA49" s="48">
        <f t="shared" si="22"/>
        <v>17.940000000000001</v>
      </c>
      <c r="AB49" s="48" t="str">
        <f t="shared" si="29"/>
        <v>3,29</v>
      </c>
      <c r="AC49" s="48">
        <f t="shared" si="14"/>
        <v>19.989999999999998</v>
      </c>
      <c r="AD49" s="48" t="str">
        <f t="shared" si="30"/>
        <v>3,69</v>
      </c>
      <c r="AE49" s="48">
        <f t="shared" si="16"/>
        <v>21.99</v>
      </c>
      <c r="AF49" s="51">
        <f t="shared" si="23"/>
        <v>0.29000000000000004</v>
      </c>
      <c r="AG49" s="51">
        <f t="shared" si="24"/>
        <v>1.7400000000000002</v>
      </c>
      <c r="AH49" s="52">
        <f t="shared" si="25"/>
        <v>0.79999999999999982</v>
      </c>
      <c r="AI49" s="51">
        <f t="shared" si="26"/>
        <v>4.8000000000000007</v>
      </c>
      <c r="AJ49" s="41"/>
      <c r="AK49" s="41"/>
    </row>
    <row r="50" spans="1:37" s="29" customFormat="1" ht="12.75" customHeight="1">
      <c r="A50" s="40"/>
      <c r="B50" s="53">
        <v>11030</v>
      </c>
      <c r="C50" s="40" t="s">
        <v>114</v>
      </c>
      <c r="D50" s="40"/>
      <c r="E50" s="55" t="s">
        <v>53</v>
      </c>
      <c r="F50" s="42">
        <v>6</v>
      </c>
      <c r="G50" s="43"/>
      <c r="H50" s="43"/>
      <c r="I50" s="43" t="s">
        <v>175</v>
      </c>
      <c r="J50" s="44">
        <v>0.19</v>
      </c>
      <c r="K50" s="44">
        <v>0.19</v>
      </c>
      <c r="L50" s="17">
        <v>1183</v>
      </c>
      <c r="M50" s="3"/>
      <c r="N50" s="45">
        <v>2.11</v>
      </c>
      <c r="O50" s="45">
        <f t="shared" si="18"/>
        <v>12.66</v>
      </c>
      <c r="P50" s="18">
        <f t="shared" si="19"/>
        <v>0.23680851063829794</v>
      </c>
      <c r="Q50" s="46">
        <v>3.29</v>
      </c>
      <c r="R50" s="47">
        <f t="shared" si="20"/>
        <v>19.740000000000002</v>
      </c>
      <c r="S50" s="47" t="str">
        <f t="shared" si="27"/>
        <v>3,69</v>
      </c>
      <c r="T50" s="47">
        <f t="shared" si="10"/>
        <v>21.99</v>
      </c>
      <c r="U50" s="47" t="str">
        <f t="shared" si="28"/>
        <v>4,09</v>
      </c>
      <c r="V50" s="47">
        <f t="shared" si="12"/>
        <v>24.49</v>
      </c>
      <c r="W50" s="48">
        <v>0.99</v>
      </c>
      <c r="X50" s="49">
        <v>5.94</v>
      </c>
      <c r="Y50" s="50">
        <f t="shared" si="21"/>
        <v>0.37666666666666659</v>
      </c>
      <c r="Z50" s="51">
        <v>1.89</v>
      </c>
      <c r="AA50" s="48">
        <f t="shared" si="22"/>
        <v>11.34</v>
      </c>
      <c r="AB50" s="48" t="str">
        <f t="shared" si="29"/>
        <v>2,09</v>
      </c>
      <c r="AC50" s="48">
        <f t="shared" si="14"/>
        <v>12.49</v>
      </c>
      <c r="AD50" s="48" t="str">
        <f t="shared" si="30"/>
        <v>2,39</v>
      </c>
      <c r="AE50" s="48">
        <f t="shared" si="16"/>
        <v>13.99</v>
      </c>
      <c r="AF50" s="51">
        <f t="shared" si="23"/>
        <v>1.1199999999999999</v>
      </c>
      <c r="AG50" s="51">
        <f t="shared" si="24"/>
        <v>6.72</v>
      </c>
      <c r="AH50" s="52">
        <f t="shared" si="25"/>
        <v>1.4000000000000001</v>
      </c>
      <c r="AI50" s="51">
        <f t="shared" si="26"/>
        <v>8.4000000000000021</v>
      </c>
      <c r="AJ50" s="41"/>
      <c r="AK50" s="41"/>
    </row>
    <row r="51" spans="1:37" s="29" customFormat="1" ht="12.75" customHeight="1">
      <c r="A51" s="40"/>
      <c r="B51" s="53">
        <v>11040</v>
      </c>
      <c r="C51" s="40" t="s">
        <v>115</v>
      </c>
      <c r="D51" s="40"/>
      <c r="E51" s="55" t="s">
        <v>54</v>
      </c>
      <c r="F51" s="42">
        <v>6</v>
      </c>
      <c r="G51" s="43"/>
      <c r="H51" s="43"/>
      <c r="I51" s="43" t="s">
        <v>175</v>
      </c>
      <c r="J51" s="44">
        <v>0.19</v>
      </c>
      <c r="K51" s="44">
        <v>0.19</v>
      </c>
      <c r="L51" s="17">
        <v>1183</v>
      </c>
      <c r="M51" s="3"/>
      <c r="N51" s="45">
        <v>1.6300000000000001</v>
      </c>
      <c r="O51" s="45">
        <f t="shared" si="18"/>
        <v>9.7800000000000011</v>
      </c>
      <c r="P51" s="18">
        <f t="shared" si="19"/>
        <v>0.27892193308550184</v>
      </c>
      <c r="Q51" s="46">
        <v>2.69</v>
      </c>
      <c r="R51" s="47">
        <f t="shared" si="20"/>
        <v>16.14</v>
      </c>
      <c r="S51" s="47" t="str">
        <f t="shared" si="27"/>
        <v>2,99</v>
      </c>
      <c r="T51" s="47">
        <f t="shared" si="10"/>
        <v>17.989999999999998</v>
      </c>
      <c r="U51" s="47" t="str">
        <f t="shared" si="28"/>
        <v>3,29</v>
      </c>
      <c r="V51" s="47">
        <f t="shared" si="12"/>
        <v>19.989999999999998</v>
      </c>
      <c r="W51" s="48">
        <v>0.99</v>
      </c>
      <c r="X51" s="49">
        <v>5.94</v>
      </c>
      <c r="Y51" s="50">
        <f t="shared" si="21"/>
        <v>0.30289940828402379</v>
      </c>
      <c r="Z51" s="51">
        <v>1.69</v>
      </c>
      <c r="AA51" s="48">
        <f t="shared" si="22"/>
        <v>10.14</v>
      </c>
      <c r="AB51" s="48" t="str">
        <f t="shared" si="29"/>
        <v>1,89</v>
      </c>
      <c r="AC51" s="48">
        <f t="shared" si="14"/>
        <v>11.49</v>
      </c>
      <c r="AD51" s="48" t="str">
        <f t="shared" si="30"/>
        <v>2,09</v>
      </c>
      <c r="AE51" s="48">
        <f t="shared" si="16"/>
        <v>12.99</v>
      </c>
      <c r="AF51" s="51">
        <f t="shared" si="23"/>
        <v>0.64000000000000012</v>
      </c>
      <c r="AG51" s="51">
        <f t="shared" si="24"/>
        <v>3.8400000000000007</v>
      </c>
      <c r="AH51" s="52">
        <f t="shared" si="25"/>
        <v>1</v>
      </c>
      <c r="AI51" s="51">
        <f t="shared" si="26"/>
        <v>6</v>
      </c>
      <c r="AJ51" s="41"/>
      <c r="AK51" s="41"/>
    </row>
    <row r="52" spans="1:37" s="29" customFormat="1" ht="12.75" customHeight="1">
      <c r="A52" s="40"/>
      <c r="B52" s="53">
        <v>10130</v>
      </c>
      <c r="C52" s="40" t="s">
        <v>116</v>
      </c>
      <c r="D52" s="40"/>
      <c r="E52" s="55" t="s">
        <v>55</v>
      </c>
      <c r="F52" s="42">
        <v>6</v>
      </c>
      <c r="G52" s="43"/>
      <c r="H52" s="43"/>
      <c r="I52" s="43" t="s">
        <v>175</v>
      </c>
      <c r="J52" s="44">
        <v>0.19</v>
      </c>
      <c r="K52" s="44">
        <v>0.19</v>
      </c>
      <c r="L52" s="17">
        <v>1183</v>
      </c>
      <c r="M52" s="3"/>
      <c r="N52" s="45">
        <v>1.57</v>
      </c>
      <c r="O52" s="45">
        <f t="shared" si="18"/>
        <v>9.42</v>
      </c>
      <c r="P52" s="18">
        <f t="shared" si="19"/>
        <v>0.27864864864864863</v>
      </c>
      <c r="Q52" s="46">
        <v>2.59</v>
      </c>
      <c r="R52" s="47">
        <f t="shared" si="20"/>
        <v>15.54</v>
      </c>
      <c r="S52" s="47" t="str">
        <f t="shared" si="27"/>
        <v>2,89</v>
      </c>
      <c r="T52" s="47">
        <f t="shared" si="10"/>
        <v>17.489999999999998</v>
      </c>
      <c r="U52" s="47" t="str">
        <f t="shared" si="28"/>
        <v>3,19</v>
      </c>
      <c r="V52" s="47">
        <f t="shared" si="12"/>
        <v>19.489999999999998</v>
      </c>
      <c r="W52" s="48">
        <v>0.89</v>
      </c>
      <c r="X52" s="49">
        <v>5.34</v>
      </c>
      <c r="Y52" s="50">
        <f t="shared" si="21"/>
        <v>0.33389937106918255</v>
      </c>
      <c r="Z52" s="51">
        <v>1.59</v>
      </c>
      <c r="AA52" s="48">
        <f t="shared" si="22"/>
        <v>9.5400000000000009</v>
      </c>
      <c r="AB52" s="48" t="str">
        <f t="shared" si="29"/>
        <v>1,79</v>
      </c>
      <c r="AC52" s="48">
        <f t="shared" si="14"/>
        <v>10.49</v>
      </c>
      <c r="AD52" s="48" t="str">
        <f t="shared" si="30"/>
        <v>1,99</v>
      </c>
      <c r="AE52" s="48">
        <f t="shared" si="16"/>
        <v>11.99</v>
      </c>
      <c r="AF52" s="51">
        <f t="shared" si="23"/>
        <v>0.68</v>
      </c>
      <c r="AG52" s="51">
        <f t="shared" si="24"/>
        <v>4.08</v>
      </c>
      <c r="AH52" s="52">
        <f t="shared" si="25"/>
        <v>0.99999999999999978</v>
      </c>
      <c r="AI52" s="51">
        <f t="shared" si="26"/>
        <v>5.9999999999999982</v>
      </c>
      <c r="AJ52" s="41"/>
      <c r="AK52" s="41"/>
    </row>
    <row r="53" spans="1:37" s="29" customFormat="1" ht="12.75" customHeight="1">
      <c r="A53" s="40"/>
      <c r="B53" s="53">
        <v>11025</v>
      </c>
      <c r="C53" s="40" t="s">
        <v>117</v>
      </c>
      <c r="D53" s="40"/>
      <c r="E53" s="55" t="s">
        <v>56</v>
      </c>
      <c r="F53" s="42">
        <v>10</v>
      </c>
      <c r="G53" s="43"/>
      <c r="H53" s="43"/>
      <c r="I53" s="43" t="s">
        <v>175</v>
      </c>
      <c r="J53" s="44">
        <v>0.19</v>
      </c>
      <c r="K53" s="44">
        <v>0.19</v>
      </c>
      <c r="L53" s="17">
        <v>1183</v>
      </c>
      <c r="M53" s="3"/>
      <c r="N53" s="45">
        <v>0.67</v>
      </c>
      <c r="O53" s="45">
        <f t="shared" si="18"/>
        <v>6.7</v>
      </c>
      <c r="P53" s="18">
        <f t="shared" si="19"/>
        <v>0.26853211009174321</v>
      </c>
      <c r="Q53" s="46">
        <v>1.0900000000000001</v>
      </c>
      <c r="R53" s="47">
        <f t="shared" si="20"/>
        <v>10.9</v>
      </c>
      <c r="S53" s="47" t="str">
        <f t="shared" si="27"/>
        <v>1,29</v>
      </c>
      <c r="T53" s="47">
        <f t="shared" si="10"/>
        <v>11.99</v>
      </c>
      <c r="U53" s="47" t="str">
        <f t="shared" si="28"/>
        <v>1,49</v>
      </c>
      <c r="V53" s="47">
        <f t="shared" si="12"/>
        <v>13.49</v>
      </c>
      <c r="W53" s="48">
        <v>0.47</v>
      </c>
      <c r="X53" s="49">
        <v>4.7</v>
      </c>
      <c r="Y53" s="50">
        <f t="shared" si="21"/>
        <v>0.29202531645569624</v>
      </c>
      <c r="Z53" s="51">
        <v>0.79</v>
      </c>
      <c r="AA53" s="48">
        <f t="shared" si="22"/>
        <v>7.9</v>
      </c>
      <c r="AB53" s="48" t="str">
        <f t="shared" si="29"/>
        <v>0,89</v>
      </c>
      <c r="AC53" s="48" t="str">
        <f t="shared" si="14"/>
        <v>8,69</v>
      </c>
      <c r="AD53" s="48" t="str">
        <f t="shared" si="30"/>
        <v>0,99</v>
      </c>
      <c r="AE53" s="48" t="str">
        <f t="shared" si="16"/>
        <v>9,59</v>
      </c>
      <c r="AF53" s="51">
        <f t="shared" si="23"/>
        <v>0.20000000000000007</v>
      </c>
      <c r="AG53" s="51">
        <f t="shared" si="24"/>
        <v>2</v>
      </c>
      <c r="AH53" s="52">
        <f t="shared" si="25"/>
        <v>0.30000000000000004</v>
      </c>
      <c r="AI53" s="51">
        <f t="shared" si="26"/>
        <v>3</v>
      </c>
      <c r="AJ53" s="41"/>
      <c r="AK53" s="41"/>
    </row>
    <row r="54" spans="1:37" s="29" customFormat="1" ht="12.75" customHeight="1">
      <c r="A54" s="40"/>
      <c r="B54" s="53">
        <v>66030</v>
      </c>
      <c r="C54" s="40" t="s">
        <v>118</v>
      </c>
      <c r="D54" s="40"/>
      <c r="E54" s="55" t="s">
        <v>57</v>
      </c>
      <c r="F54" s="42">
        <v>6</v>
      </c>
      <c r="G54" s="43"/>
      <c r="H54" s="43"/>
      <c r="I54" s="43" t="s">
        <v>175</v>
      </c>
      <c r="J54" s="44">
        <v>0.19</v>
      </c>
      <c r="K54" s="44">
        <v>0.19</v>
      </c>
      <c r="L54" s="17">
        <v>1183</v>
      </c>
      <c r="M54" s="3"/>
      <c r="N54" s="45">
        <v>1.86</v>
      </c>
      <c r="O54" s="45">
        <f t="shared" si="18"/>
        <v>11.16</v>
      </c>
      <c r="P54" s="18">
        <f t="shared" si="19"/>
        <v>0.30614420062695924</v>
      </c>
      <c r="Q54" s="46">
        <v>3.19</v>
      </c>
      <c r="R54" s="47">
        <f t="shared" si="20"/>
        <v>19.14</v>
      </c>
      <c r="S54" s="47" t="str">
        <f t="shared" si="27"/>
        <v>3,59</v>
      </c>
      <c r="T54" s="47">
        <f t="shared" si="10"/>
        <v>21.49</v>
      </c>
      <c r="U54" s="47" t="str">
        <f t="shared" si="28"/>
        <v>3,99</v>
      </c>
      <c r="V54" s="47">
        <f t="shared" si="12"/>
        <v>23.99</v>
      </c>
      <c r="W54" s="48">
        <v>1.25</v>
      </c>
      <c r="X54" s="49">
        <v>7.5</v>
      </c>
      <c r="Y54" s="50">
        <f t="shared" si="21"/>
        <v>0.25251256281407036</v>
      </c>
      <c r="Z54" s="51">
        <v>1.99</v>
      </c>
      <c r="AA54" s="48">
        <f t="shared" si="22"/>
        <v>11.94</v>
      </c>
      <c r="AB54" s="48" t="str">
        <f t="shared" si="29"/>
        <v>2,19</v>
      </c>
      <c r="AC54" s="48">
        <f t="shared" si="14"/>
        <v>13.49</v>
      </c>
      <c r="AD54" s="48" t="str">
        <f t="shared" si="30"/>
        <v>2,49</v>
      </c>
      <c r="AE54" s="48">
        <f t="shared" si="16"/>
        <v>14.99</v>
      </c>
      <c r="AF54" s="51">
        <f t="shared" si="23"/>
        <v>0.6100000000000001</v>
      </c>
      <c r="AG54" s="51">
        <f t="shared" si="24"/>
        <v>3.66</v>
      </c>
      <c r="AH54" s="52">
        <f t="shared" si="25"/>
        <v>1.2</v>
      </c>
      <c r="AI54" s="51">
        <f t="shared" si="26"/>
        <v>7.2000000000000011</v>
      </c>
      <c r="AJ54" s="41"/>
      <c r="AK54" s="41"/>
    </row>
    <row r="55" spans="1:37" s="29" customFormat="1" ht="12.75" customHeight="1">
      <c r="A55" s="40"/>
      <c r="B55" s="53">
        <v>10730</v>
      </c>
      <c r="C55" s="40" t="s">
        <v>119</v>
      </c>
      <c r="D55" s="40"/>
      <c r="E55" s="55" t="s">
        <v>58</v>
      </c>
      <c r="F55" s="42">
        <v>6</v>
      </c>
      <c r="G55" s="43"/>
      <c r="H55" s="43"/>
      <c r="I55" s="43" t="s">
        <v>175</v>
      </c>
      <c r="J55" s="44">
        <v>0.19</v>
      </c>
      <c r="K55" s="44">
        <v>0.19</v>
      </c>
      <c r="L55" s="17">
        <v>1183</v>
      </c>
      <c r="M55" s="3"/>
      <c r="N55" s="45">
        <v>1.66</v>
      </c>
      <c r="O55" s="45">
        <f t="shared" si="18"/>
        <v>9.9599999999999991</v>
      </c>
      <c r="P55" s="18">
        <f t="shared" si="19"/>
        <v>0.2919713261648747</v>
      </c>
      <c r="Q55" s="46">
        <v>2.79</v>
      </c>
      <c r="R55" s="47">
        <f t="shared" si="20"/>
        <v>16.740000000000002</v>
      </c>
      <c r="S55" s="47" t="str">
        <f t="shared" si="27"/>
        <v>3,09</v>
      </c>
      <c r="T55" s="47">
        <f t="shared" si="10"/>
        <v>18.489999999999998</v>
      </c>
      <c r="U55" s="47" t="str">
        <f t="shared" si="28"/>
        <v>3,49</v>
      </c>
      <c r="V55" s="47">
        <f t="shared" si="12"/>
        <v>20.49</v>
      </c>
      <c r="W55" s="48">
        <v>1.25</v>
      </c>
      <c r="X55" s="49">
        <v>7.5</v>
      </c>
      <c r="Y55" s="50">
        <f t="shared" si="21"/>
        <v>0.25251256281407036</v>
      </c>
      <c r="Z55" s="51">
        <v>1.99</v>
      </c>
      <c r="AA55" s="48">
        <f t="shared" si="22"/>
        <v>11.94</v>
      </c>
      <c r="AB55" s="48" t="str">
        <f t="shared" si="29"/>
        <v>2,19</v>
      </c>
      <c r="AC55" s="48">
        <f t="shared" si="14"/>
        <v>13.49</v>
      </c>
      <c r="AD55" s="48" t="str">
        <f t="shared" si="30"/>
        <v>2,49</v>
      </c>
      <c r="AE55" s="48">
        <f t="shared" si="16"/>
        <v>14.99</v>
      </c>
      <c r="AF55" s="51">
        <f t="shared" si="23"/>
        <v>0.40999999999999992</v>
      </c>
      <c r="AG55" s="51">
        <f t="shared" si="24"/>
        <v>2.4599999999999991</v>
      </c>
      <c r="AH55" s="52">
        <f t="shared" si="25"/>
        <v>0.8</v>
      </c>
      <c r="AI55" s="51">
        <f t="shared" si="26"/>
        <v>4.8000000000000025</v>
      </c>
      <c r="AJ55" s="41"/>
      <c r="AK55" s="41"/>
    </row>
    <row r="56" spans="1:37" s="29" customFormat="1" ht="12.75" customHeight="1">
      <c r="A56" s="40"/>
      <c r="B56" s="53">
        <v>11010</v>
      </c>
      <c r="C56" s="40" t="s">
        <v>120</v>
      </c>
      <c r="D56" s="40"/>
      <c r="E56" s="55" t="s">
        <v>59</v>
      </c>
      <c r="F56" s="42">
        <v>6</v>
      </c>
      <c r="G56" s="43"/>
      <c r="H56" s="43"/>
      <c r="I56" s="43" t="s">
        <v>175</v>
      </c>
      <c r="J56" s="44">
        <v>0.19</v>
      </c>
      <c r="K56" s="44">
        <v>0.19</v>
      </c>
      <c r="L56" s="17">
        <v>1183</v>
      </c>
      <c r="M56" s="3"/>
      <c r="N56" s="45">
        <v>1.51</v>
      </c>
      <c r="O56" s="45">
        <f t="shared" si="18"/>
        <v>9.06</v>
      </c>
      <c r="P56" s="18">
        <f t="shared" si="19"/>
        <v>0.33200743494423796</v>
      </c>
      <c r="Q56" s="46">
        <v>2.69</v>
      </c>
      <c r="R56" s="47">
        <f t="shared" si="20"/>
        <v>16.14</v>
      </c>
      <c r="S56" s="47" t="str">
        <f t="shared" si="27"/>
        <v>2,99</v>
      </c>
      <c r="T56" s="47">
        <f t="shared" si="10"/>
        <v>17.989999999999998</v>
      </c>
      <c r="U56" s="47" t="str">
        <f t="shared" si="28"/>
        <v>3,29</v>
      </c>
      <c r="V56" s="47">
        <f t="shared" si="12"/>
        <v>19.989999999999998</v>
      </c>
      <c r="W56" s="48">
        <v>0.82</v>
      </c>
      <c r="X56" s="49">
        <v>4.92</v>
      </c>
      <c r="Y56" s="50">
        <f t="shared" si="21"/>
        <v>0.38628930817610074</v>
      </c>
      <c r="Z56" s="51">
        <v>1.59</v>
      </c>
      <c r="AA56" s="48">
        <f t="shared" si="22"/>
        <v>9.5400000000000009</v>
      </c>
      <c r="AB56" s="48" t="str">
        <f t="shared" si="29"/>
        <v>1,79</v>
      </c>
      <c r="AC56" s="48">
        <f t="shared" si="14"/>
        <v>10.49</v>
      </c>
      <c r="AD56" s="48" t="str">
        <f t="shared" si="30"/>
        <v>1,99</v>
      </c>
      <c r="AE56" s="48">
        <f t="shared" si="16"/>
        <v>11.99</v>
      </c>
      <c r="AF56" s="51">
        <f t="shared" si="23"/>
        <v>0.69000000000000006</v>
      </c>
      <c r="AG56" s="51">
        <f t="shared" si="24"/>
        <v>4.1400000000000006</v>
      </c>
      <c r="AH56" s="52">
        <f t="shared" si="25"/>
        <v>1.0999999999999999</v>
      </c>
      <c r="AI56" s="51">
        <f t="shared" si="26"/>
        <v>6.6</v>
      </c>
      <c r="AJ56" s="41"/>
      <c r="AK56" s="41"/>
    </row>
    <row r="57" spans="1:37" s="29" customFormat="1" ht="12.75" customHeight="1">
      <c r="A57" s="40"/>
      <c r="B57" s="53">
        <v>11300</v>
      </c>
      <c r="C57" s="40" t="s">
        <v>119</v>
      </c>
      <c r="D57" s="40"/>
      <c r="E57" s="55" t="s">
        <v>60</v>
      </c>
      <c r="F57" s="42">
        <v>6</v>
      </c>
      <c r="G57" s="43"/>
      <c r="H57" s="43"/>
      <c r="I57" s="43" t="s">
        <v>175</v>
      </c>
      <c r="J57" s="44">
        <v>0.19</v>
      </c>
      <c r="K57" s="44">
        <v>0.19</v>
      </c>
      <c r="L57" s="17">
        <v>1183</v>
      </c>
      <c r="M57" s="3"/>
      <c r="N57" s="45">
        <v>1.75</v>
      </c>
      <c r="O57" s="45">
        <f t="shared" si="18"/>
        <v>10.5</v>
      </c>
      <c r="P57" s="18">
        <f t="shared" si="19"/>
        <v>0.27941176470588236</v>
      </c>
      <c r="Q57" s="46">
        <v>2.89</v>
      </c>
      <c r="R57" s="47">
        <f t="shared" si="20"/>
        <v>17.34</v>
      </c>
      <c r="S57" s="47" t="str">
        <f t="shared" si="27"/>
        <v>3,19</v>
      </c>
      <c r="T57" s="47">
        <f t="shared" si="10"/>
        <v>19.489999999999998</v>
      </c>
      <c r="U57" s="47" t="str">
        <f t="shared" si="28"/>
        <v>3,59</v>
      </c>
      <c r="V57" s="47">
        <f t="shared" si="12"/>
        <v>21.49</v>
      </c>
      <c r="W57" s="48">
        <v>1.05</v>
      </c>
      <c r="X57" s="49">
        <v>6.3</v>
      </c>
      <c r="Y57" s="50">
        <f t="shared" si="21"/>
        <v>0.30195530726256986</v>
      </c>
      <c r="Z57" s="51">
        <v>1.79</v>
      </c>
      <c r="AA57" s="48">
        <f t="shared" si="22"/>
        <v>10.74</v>
      </c>
      <c r="AB57" s="48" t="str">
        <f t="shared" si="29"/>
        <v>1,99</v>
      </c>
      <c r="AC57" s="48">
        <f t="shared" si="14"/>
        <v>11.99</v>
      </c>
      <c r="AD57" s="48" t="str">
        <f t="shared" si="30"/>
        <v>2,19</v>
      </c>
      <c r="AE57" s="48">
        <f t="shared" si="16"/>
        <v>13.49</v>
      </c>
      <c r="AF57" s="51">
        <f t="shared" si="23"/>
        <v>0.7</v>
      </c>
      <c r="AG57" s="51">
        <f t="shared" si="24"/>
        <v>4.2</v>
      </c>
      <c r="AH57" s="52">
        <f t="shared" si="25"/>
        <v>1.1000000000000001</v>
      </c>
      <c r="AI57" s="51">
        <f t="shared" si="26"/>
        <v>6.6</v>
      </c>
      <c r="AJ57" s="41"/>
      <c r="AK57" s="41"/>
    </row>
    <row r="58" spans="1:37" s="29" customFormat="1" ht="12.75" customHeight="1">
      <c r="A58" s="40"/>
      <c r="B58" s="53">
        <v>10900</v>
      </c>
      <c r="C58" s="40" t="s">
        <v>121</v>
      </c>
      <c r="D58" s="40"/>
      <c r="E58" s="55" t="s">
        <v>61</v>
      </c>
      <c r="F58" s="42">
        <v>6</v>
      </c>
      <c r="G58" s="43"/>
      <c r="H58" s="43"/>
      <c r="I58" s="43" t="s">
        <v>175</v>
      </c>
      <c r="J58" s="44">
        <v>0.19</v>
      </c>
      <c r="K58" s="44">
        <v>0.19</v>
      </c>
      <c r="L58" s="17">
        <v>1183</v>
      </c>
      <c r="M58" s="3"/>
      <c r="N58" s="45">
        <v>1.96</v>
      </c>
      <c r="O58" s="45">
        <f t="shared" si="18"/>
        <v>11.76</v>
      </c>
      <c r="P58" s="18">
        <f t="shared" si="19"/>
        <v>0.29106382978723411</v>
      </c>
      <c r="Q58" s="46">
        <v>3.29</v>
      </c>
      <c r="R58" s="47">
        <f t="shared" si="20"/>
        <v>19.740000000000002</v>
      </c>
      <c r="S58" s="47" t="str">
        <f t="shared" si="27"/>
        <v>3,69</v>
      </c>
      <c r="T58" s="47">
        <f t="shared" si="10"/>
        <v>21.99</v>
      </c>
      <c r="U58" s="47" t="str">
        <f t="shared" si="28"/>
        <v>4,09</v>
      </c>
      <c r="V58" s="47">
        <f t="shared" si="12"/>
        <v>24.49</v>
      </c>
      <c r="W58" s="48">
        <v>1.6</v>
      </c>
      <c r="X58" s="49">
        <v>9.6</v>
      </c>
      <c r="Y58" s="50">
        <f t="shared" si="21"/>
        <v>0.2353413654618475</v>
      </c>
      <c r="Z58" s="51">
        <v>2.4900000000000002</v>
      </c>
      <c r="AA58" s="48">
        <f t="shared" si="22"/>
        <v>14.940000000000001</v>
      </c>
      <c r="AB58" s="48" t="str">
        <f t="shared" si="29"/>
        <v>2,79</v>
      </c>
      <c r="AC58" s="48">
        <f t="shared" si="14"/>
        <v>16.489999999999998</v>
      </c>
      <c r="AD58" s="48" t="str">
        <f t="shared" si="30"/>
        <v>3,09</v>
      </c>
      <c r="AE58" s="48">
        <f t="shared" si="16"/>
        <v>18.489999999999998</v>
      </c>
      <c r="AF58" s="51">
        <f t="shared" si="23"/>
        <v>0.35999999999999988</v>
      </c>
      <c r="AG58" s="51">
        <f t="shared" si="24"/>
        <v>2.16</v>
      </c>
      <c r="AH58" s="52">
        <f t="shared" si="25"/>
        <v>0.79999999999999982</v>
      </c>
      <c r="AI58" s="51">
        <f t="shared" si="26"/>
        <v>4.8000000000000007</v>
      </c>
      <c r="AJ58" s="41"/>
      <c r="AK58" s="41"/>
    </row>
    <row r="59" spans="1:37" s="29" customFormat="1" ht="12.75" customHeight="1">
      <c r="A59" s="40"/>
      <c r="B59" s="53">
        <v>10020</v>
      </c>
      <c r="C59" s="40" t="s">
        <v>122</v>
      </c>
      <c r="D59" s="40"/>
      <c r="E59" s="55" t="s">
        <v>62</v>
      </c>
      <c r="F59" s="42">
        <v>6</v>
      </c>
      <c r="G59" s="43"/>
      <c r="H59" s="43"/>
      <c r="I59" s="43" t="s">
        <v>175</v>
      </c>
      <c r="J59" s="44">
        <v>0.19</v>
      </c>
      <c r="K59" s="44">
        <v>0.19</v>
      </c>
      <c r="L59" s="17">
        <v>1183</v>
      </c>
      <c r="M59" s="3"/>
      <c r="N59" s="45">
        <v>1.75</v>
      </c>
      <c r="O59" s="45">
        <f t="shared" si="18"/>
        <v>10.5</v>
      </c>
      <c r="P59" s="18">
        <f t="shared" si="19"/>
        <v>0.27941176470588236</v>
      </c>
      <c r="Q59" s="46">
        <v>2.89</v>
      </c>
      <c r="R59" s="47">
        <f t="shared" si="20"/>
        <v>17.34</v>
      </c>
      <c r="S59" s="47" t="str">
        <f t="shared" si="27"/>
        <v>3,19</v>
      </c>
      <c r="T59" s="47">
        <f t="shared" si="10"/>
        <v>19.489999999999998</v>
      </c>
      <c r="U59" s="47" t="str">
        <f t="shared" si="28"/>
        <v>3,59</v>
      </c>
      <c r="V59" s="47">
        <f t="shared" si="12"/>
        <v>21.49</v>
      </c>
      <c r="W59" s="48">
        <v>1.01</v>
      </c>
      <c r="X59" s="49">
        <v>6.06</v>
      </c>
      <c r="Y59" s="50">
        <f t="shared" si="21"/>
        <v>0.32854748603351958</v>
      </c>
      <c r="Z59" s="51">
        <v>1.79</v>
      </c>
      <c r="AA59" s="48">
        <f t="shared" si="22"/>
        <v>10.74</v>
      </c>
      <c r="AB59" s="48" t="str">
        <f t="shared" si="29"/>
        <v>1,99</v>
      </c>
      <c r="AC59" s="48">
        <f t="shared" si="14"/>
        <v>11.99</v>
      </c>
      <c r="AD59" s="48" t="str">
        <f t="shared" si="30"/>
        <v>2,19</v>
      </c>
      <c r="AE59" s="48">
        <f t="shared" si="16"/>
        <v>13.49</v>
      </c>
      <c r="AF59" s="51">
        <f t="shared" si="23"/>
        <v>0.74</v>
      </c>
      <c r="AG59" s="51">
        <f t="shared" si="24"/>
        <v>4.4400000000000004</v>
      </c>
      <c r="AH59" s="52">
        <f t="shared" si="25"/>
        <v>1.1000000000000001</v>
      </c>
      <c r="AI59" s="51">
        <f t="shared" si="26"/>
        <v>6.6</v>
      </c>
      <c r="AJ59" s="41"/>
      <c r="AK59" s="41"/>
    </row>
    <row r="60" spans="1:37" s="29" customFormat="1" ht="12.75" customHeight="1">
      <c r="A60" s="40"/>
      <c r="B60" s="53">
        <v>55030</v>
      </c>
      <c r="C60" s="40" t="s">
        <v>123</v>
      </c>
      <c r="D60" s="40"/>
      <c r="E60" s="55" t="s">
        <v>63</v>
      </c>
      <c r="F60" s="42">
        <v>6</v>
      </c>
      <c r="G60" s="43"/>
      <c r="H60" s="43"/>
      <c r="I60" s="43" t="s">
        <v>175</v>
      </c>
      <c r="J60" s="44">
        <v>0.19</v>
      </c>
      <c r="K60" s="44">
        <v>0.19</v>
      </c>
      <c r="L60" s="17">
        <v>1183</v>
      </c>
      <c r="M60" s="3"/>
      <c r="N60" s="45">
        <v>1.9200000000000002</v>
      </c>
      <c r="O60" s="45">
        <f t="shared" si="18"/>
        <v>11.520000000000001</v>
      </c>
      <c r="P60" s="18">
        <f t="shared" si="19"/>
        <v>0.28376175548589333</v>
      </c>
      <c r="Q60" s="46">
        <v>3.19</v>
      </c>
      <c r="R60" s="47">
        <f t="shared" si="20"/>
        <v>19.14</v>
      </c>
      <c r="S60" s="47" t="str">
        <f t="shared" si="27"/>
        <v>3,59</v>
      </c>
      <c r="T60" s="47">
        <f t="shared" si="10"/>
        <v>21.49</v>
      </c>
      <c r="U60" s="47" t="str">
        <f t="shared" si="28"/>
        <v>3,99</v>
      </c>
      <c r="V60" s="47">
        <f t="shared" si="12"/>
        <v>23.99</v>
      </c>
      <c r="W60" s="48">
        <v>1.35</v>
      </c>
      <c r="X60" s="49">
        <v>8.1</v>
      </c>
      <c r="Y60" s="50">
        <f t="shared" si="21"/>
        <v>0.23133971291866032</v>
      </c>
      <c r="Z60" s="51">
        <v>2.09</v>
      </c>
      <c r="AA60" s="48">
        <f t="shared" si="22"/>
        <v>12.54</v>
      </c>
      <c r="AB60" s="48" t="str">
        <f t="shared" si="29"/>
        <v>2,39</v>
      </c>
      <c r="AC60" s="48">
        <f t="shared" si="14"/>
        <v>13.99</v>
      </c>
      <c r="AD60" s="48" t="str">
        <f t="shared" si="30"/>
        <v>2,69</v>
      </c>
      <c r="AE60" s="48">
        <f t="shared" si="16"/>
        <v>15.49</v>
      </c>
      <c r="AF60" s="51">
        <f t="shared" si="23"/>
        <v>0.57000000000000006</v>
      </c>
      <c r="AG60" s="51">
        <f t="shared" si="24"/>
        <v>3.4200000000000017</v>
      </c>
      <c r="AH60" s="52">
        <f t="shared" si="25"/>
        <v>1.1000000000000001</v>
      </c>
      <c r="AI60" s="51">
        <f t="shared" si="26"/>
        <v>6.6000000000000014</v>
      </c>
      <c r="AJ60" s="41"/>
      <c r="AK60" s="41"/>
    </row>
    <row r="61" spans="1:37" s="29" customFormat="1" ht="12.75" customHeight="1">
      <c r="A61" s="40"/>
      <c r="B61" s="53">
        <v>66040</v>
      </c>
      <c r="C61" s="40" t="s">
        <v>124</v>
      </c>
      <c r="D61" s="40"/>
      <c r="E61" s="55" t="s">
        <v>64</v>
      </c>
      <c r="F61" s="42">
        <v>6</v>
      </c>
      <c r="G61" s="43"/>
      <c r="H61" s="43"/>
      <c r="I61" s="43" t="s">
        <v>175</v>
      </c>
      <c r="J61" s="44">
        <v>0.19</v>
      </c>
      <c r="K61" s="44">
        <v>0.19</v>
      </c>
      <c r="L61" s="17">
        <v>1183</v>
      </c>
      <c r="M61" s="3"/>
      <c r="N61" s="45">
        <v>1.57</v>
      </c>
      <c r="O61" s="45">
        <f t="shared" si="18"/>
        <v>9.42</v>
      </c>
      <c r="P61" s="18">
        <f t="shared" si="19"/>
        <v>0.30546468401486998</v>
      </c>
      <c r="Q61" s="46">
        <v>2.69</v>
      </c>
      <c r="R61" s="47">
        <f t="shared" si="20"/>
        <v>16.14</v>
      </c>
      <c r="S61" s="47" t="str">
        <f t="shared" si="27"/>
        <v>2,99</v>
      </c>
      <c r="T61" s="47">
        <f t="shared" si="10"/>
        <v>17.989999999999998</v>
      </c>
      <c r="U61" s="47" t="str">
        <f t="shared" si="28"/>
        <v>3,29</v>
      </c>
      <c r="V61" s="47">
        <f t="shared" si="12"/>
        <v>19.989999999999998</v>
      </c>
      <c r="W61" s="48">
        <v>1.1100000000000001</v>
      </c>
      <c r="X61" s="49">
        <v>6.66</v>
      </c>
      <c r="Y61" s="50">
        <f t="shared" si="21"/>
        <v>0.26206703910614521</v>
      </c>
      <c r="Z61" s="51">
        <v>1.79</v>
      </c>
      <c r="AA61" s="48">
        <f t="shared" si="22"/>
        <v>10.74</v>
      </c>
      <c r="AB61" s="48" t="str">
        <f t="shared" si="29"/>
        <v>1,99</v>
      </c>
      <c r="AC61" s="48">
        <f t="shared" si="14"/>
        <v>11.99</v>
      </c>
      <c r="AD61" s="48" t="str">
        <f t="shared" si="30"/>
        <v>2,19</v>
      </c>
      <c r="AE61" s="48">
        <f t="shared" si="16"/>
        <v>13.49</v>
      </c>
      <c r="AF61" s="51">
        <f t="shared" si="23"/>
        <v>0.45999999999999996</v>
      </c>
      <c r="AG61" s="51">
        <f t="shared" si="24"/>
        <v>2.76</v>
      </c>
      <c r="AH61" s="52">
        <f t="shared" si="25"/>
        <v>0.89999999999999991</v>
      </c>
      <c r="AI61" s="51">
        <f t="shared" si="26"/>
        <v>5.4</v>
      </c>
      <c r="AJ61" s="41"/>
      <c r="AK61" s="41"/>
    </row>
    <row r="62" spans="1:37" s="29" customFormat="1" ht="12.75" customHeight="1">
      <c r="A62" s="40"/>
      <c r="B62" s="40">
        <v>10400</v>
      </c>
      <c r="C62" s="40" t="s">
        <v>125</v>
      </c>
      <c r="D62" s="40"/>
      <c r="E62" s="55" t="s">
        <v>65</v>
      </c>
      <c r="F62" s="42">
        <v>6</v>
      </c>
      <c r="G62" s="43"/>
      <c r="H62" s="43"/>
      <c r="I62" s="43" t="s">
        <v>175</v>
      </c>
      <c r="J62" s="44">
        <v>0.19</v>
      </c>
      <c r="K62" s="44">
        <v>0.19</v>
      </c>
      <c r="L62" s="17">
        <v>1183</v>
      </c>
      <c r="M62" s="3"/>
      <c r="N62" s="45">
        <v>1.72</v>
      </c>
      <c r="O62" s="45">
        <f t="shared" si="18"/>
        <v>10.32</v>
      </c>
      <c r="P62" s="18">
        <f t="shared" si="19"/>
        <v>0.29176470588235293</v>
      </c>
      <c r="Q62" s="46">
        <v>2.89</v>
      </c>
      <c r="R62" s="47">
        <f t="shared" si="20"/>
        <v>17.34</v>
      </c>
      <c r="S62" s="47" t="str">
        <f t="shared" si="27"/>
        <v>3,19</v>
      </c>
      <c r="T62" s="47">
        <f t="shared" si="10"/>
        <v>19.489999999999998</v>
      </c>
      <c r="U62" s="47" t="str">
        <f t="shared" si="28"/>
        <v>3,59</v>
      </c>
      <c r="V62" s="47">
        <f t="shared" si="12"/>
        <v>21.49</v>
      </c>
      <c r="W62" s="48">
        <v>1.25</v>
      </c>
      <c r="X62" s="49">
        <v>7.5</v>
      </c>
      <c r="Y62" s="50">
        <f t="shared" si="21"/>
        <v>0.25251256281407036</v>
      </c>
      <c r="Z62" s="51">
        <v>1.99</v>
      </c>
      <c r="AA62" s="48">
        <f t="shared" si="22"/>
        <v>11.94</v>
      </c>
      <c r="AB62" s="48" t="str">
        <f t="shared" si="29"/>
        <v>2,19</v>
      </c>
      <c r="AC62" s="48">
        <f t="shared" si="14"/>
        <v>13.49</v>
      </c>
      <c r="AD62" s="48" t="str">
        <f t="shared" si="30"/>
        <v>2,49</v>
      </c>
      <c r="AE62" s="48">
        <f t="shared" si="16"/>
        <v>14.99</v>
      </c>
      <c r="AF62" s="51">
        <f t="shared" si="23"/>
        <v>0.47</v>
      </c>
      <c r="AG62" s="51">
        <f t="shared" si="24"/>
        <v>2.8200000000000003</v>
      </c>
      <c r="AH62" s="52">
        <f t="shared" si="25"/>
        <v>0.90000000000000013</v>
      </c>
      <c r="AI62" s="51">
        <f t="shared" si="26"/>
        <v>5.4</v>
      </c>
      <c r="AJ62" s="41"/>
      <c r="AK62" s="41"/>
    </row>
    <row r="63" spans="1:37" s="29" customFormat="1" ht="12.75" customHeight="1">
      <c r="A63" s="40"/>
      <c r="B63" s="53">
        <v>55020</v>
      </c>
      <c r="C63" s="40" t="s">
        <v>126</v>
      </c>
      <c r="D63" s="40"/>
      <c r="E63" s="55" t="s">
        <v>66</v>
      </c>
      <c r="F63" s="42">
        <v>6</v>
      </c>
      <c r="G63" s="43"/>
      <c r="H63" s="43"/>
      <c r="I63" s="43" t="s">
        <v>175</v>
      </c>
      <c r="J63" s="44">
        <v>0.19</v>
      </c>
      <c r="K63" s="44">
        <v>0.19</v>
      </c>
      <c r="L63" s="17">
        <v>1183</v>
      </c>
      <c r="M63" s="3"/>
      <c r="N63" s="45">
        <v>1.92</v>
      </c>
      <c r="O63" s="45">
        <f t="shared" si="18"/>
        <v>11.52</v>
      </c>
      <c r="P63" s="18">
        <f t="shared" si="19"/>
        <v>0.28376175548589344</v>
      </c>
      <c r="Q63" s="46">
        <v>3.19</v>
      </c>
      <c r="R63" s="47">
        <f t="shared" si="20"/>
        <v>19.14</v>
      </c>
      <c r="S63" s="47" t="str">
        <f t="shared" si="27"/>
        <v>3,59</v>
      </c>
      <c r="T63" s="47">
        <f t="shared" si="10"/>
        <v>21.49</v>
      </c>
      <c r="U63" s="47" t="str">
        <f t="shared" si="28"/>
        <v>3,99</v>
      </c>
      <c r="V63" s="47">
        <f t="shared" si="12"/>
        <v>23.99</v>
      </c>
      <c r="W63" s="48">
        <v>1.5</v>
      </c>
      <c r="X63" s="49">
        <v>9</v>
      </c>
      <c r="Y63" s="50">
        <f t="shared" si="21"/>
        <v>0.2531380753138075</v>
      </c>
      <c r="Z63" s="51">
        <v>2.39</v>
      </c>
      <c r="AA63" s="48">
        <f t="shared" si="22"/>
        <v>14.34</v>
      </c>
      <c r="AB63" s="48" t="str">
        <f t="shared" si="29"/>
        <v>2,69</v>
      </c>
      <c r="AC63" s="48">
        <f t="shared" si="14"/>
        <v>15.99</v>
      </c>
      <c r="AD63" s="48" t="str">
        <f t="shared" si="30"/>
        <v>2,99</v>
      </c>
      <c r="AE63" s="48">
        <f t="shared" si="16"/>
        <v>17.989999999999998</v>
      </c>
      <c r="AF63" s="51">
        <f t="shared" si="23"/>
        <v>0.41999999999999993</v>
      </c>
      <c r="AG63" s="51">
        <f t="shared" si="24"/>
        <v>2.5199999999999996</v>
      </c>
      <c r="AH63" s="52">
        <f t="shared" si="25"/>
        <v>0.79999999999999982</v>
      </c>
      <c r="AI63" s="51">
        <f t="shared" si="26"/>
        <v>4.8000000000000007</v>
      </c>
      <c r="AJ63" s="41"/>
      <c r="AK63" s="41"/>
    </row>
    <row r="64" spans="1:37" s="29" customFormat="1" ht="12.75" customHeight="1">
      <c r="A64" s="40"/>
      <c r="B64" s="53">
        <v>44020</v>
      </c>
      <c r="C64" s="40" t="s">
        <v>127</v>
      </c>
      <c r="D64" s="40"/>
      <c r="E64" s="55" t="s">
        <v>67</v>
      </c>
      <c r="F64" s="42">
        <v>6</v>
      </c>
      <c r="G64" s="43"/>
      <c r="H64" s="43"/>
      <c r="I64" s="43" t="s">
        <v>175</v>
      </c>
      <c r="J64" s="44">
        <v>0.19</v>
      </c>
      <c r="K64" s="44">
        <v>0.19</v>
      </c>
      <c r="L64" s="17">
        <v>1183</v>
      </c>
      <c r="M64" s="3"/>
      <c r="N64" s="45">
        <v>1.63</v>
      </c>
      <c r="O64" s="45">
        <f t="shared" si="18"/>
        <v>9.7799999999999994</v>
      </c>
      <c r="P64" s="18">
        <f t="shared" si="19"/>
        <v>0.30476702508960585</v>
      </c>
      <c r="Q64" s="46">
        <v>2.79</v>
      </c>
      <c r="R64" s="47">
        <f t="shared" si="20"/>
        <v>16.740000000000002</v>
      </c>
      <c r="S64" s="47" t="str">
        <f t="shared" si="27"/>
        <v>3,09</v>
      </c>
      <c r="T64" s="47">
        <f t="shared" si="10"/>
        <v>18.489999999999998</v>
      </c>
      <c r="U64" s="47" t="str">
        <f t="shared" si="28"/>
        <v>3,49</v>
      </c>
      <c r="V64" s="47">
        <f t="shared" si="12"/>
        <v>20.49</v>
      </c>
      <c r="W64" s="48">
        <v>1.05</v>
      </c>
      <c r="X64" s="49">
        <v>6.3</v>
      </c>
      <c r="Y64" s="50">
        <f t="shared" si="21"/>
        <v>0.26065088757396465</v>
      </c>
      <c r="Z64" s="51">
        <v>1.69</v>
      </c>
      <c r="AA64" s="48">
        <f t="shared" si="22"/>
        <v>10.14</v>
      </c>
      <c r="AB64" s="48" t="str">
        <f t="shared" si="29"/>
        <v>1,89</v>
      </c>
      <c r="AC64" s="48">
        <f t="shared" si="14"/>
        <v>11.49</v>
      </c>
      <c r="AD64" s="48" t="str">
        <f t="shared" si="30"/>
        <v>2,09</v>
      </c>
      <c r="AE64" s="48">
        <f t="shared" si="16"/>
        <v>12.99</v>
      </c>
      <c r="AF64" s="51">
        <f t="shared" si="23"/>
        <v>0.57999999999999985</v>
      </c>
      <c r="AG64" s="51">
        <f t="shared" si="24"/>
        <v>3.4799999999999995</v>
      </c>
      <c r="AH64" s="52">
        <f t="shared" si="25"/>
        <v>1.1000000000000001</v>
      </c>
      <c r="AI64" s="51">
        <f t="shared" si="26"/>
        <v>6.6000000000000014</v>
      </c>
      <c r="AJ64" s="41"/>
      <c r="AK64" s="41"/>
    </row>
    <row r="65" spans="1:37" s="29" customFormat="1" ht="12.75" customHeight="1">
      <c r="A65" s="40"/>
      <c r="B65" s="53">
        <v>10460</v>
      </c>
      <c r="C65" s="40" t="s">
        <v>119</v>
      </c>
      <c r="D65" s="40"/>
      <c r="E65" s="55" t="s">
        <v>68</v>
      </c>
      <c r="F65" s="42">
        <v>6</v>
      </c>
      <c r="G65" s="43"/>
      <c r="H65" s="43"/>
      <c r="I65" s="43" t="s">
        <v>175</v>
      </c>
      <c r="J65" s="44">
        <v>0.19</v>
      </c>
      <c r="K65" s="44">
        <v>0.19</v>
      </c>
      <c r="L65" s="17">
        <v>1183</v>
      </c>
      <c r="M65" s="3"/>
      <c r="N65" s="45">
        <v>1.66</v>
      </c>
      <c r="O65" s="45">
        <f t="shared" si="18"/>
        <v>9.9599999999999991</v>
      </c>
      <c r="P65" s="18">
        <f t="shared" si="19"/>
        <v>0.2919713261648747</v>
      </c>
      <c r="Q65" s="46">
        <v>2.79</v>
      </c>
      <c r="R65" s="47">
        <f t="shared" si="20"/>
        <v>16.740000000000002</v>
      </c>
      <c r="S65" s="47" t="str">
        <f t="shared" si="27"/>
        <v>3,09</v>
      </c>
      <c r="T65" s="47">
        <f t="shared" si="10"/>
        <v>18.489999999999998</v>
      </c>
      <c r="U65" s="47" t="str">
        <f t="shared" si="28"/>
        <v>3,49</v>
      </c>
      <c r="V65" s="47">
        <f t="shared" si="12"/>
        <v>20.49</v>
      </c>
      <c r="W65" s="48">
        <v>1.25</v>
      </c>
      <c r="X65" s="49">
        <v>7.5</v>
      </c>
      <c r="Y65" s="50">
        <f t="shared" si="21"/>
        <v>0.25251256281407036</v>
      </c>
      <c r="Z65" s="51">
        <v>1.99</v>
      </c>
      <c r="AA65" s="48">
        <f t="shared" si="22"/>
        <v>11.94</v>
      </c>
      <c r="AB65" s="48" t="str">
        <f t="shared" si="29"/>
        <v>2,19</v>
      </c>
      <c r="AC65" s="48">
        <f t="shared" si="14"/>
        <v>13.49</v>
      </c>
      <c r="AD65" s="48" t="str">
        <f t="shared" si="30"/>
        <v>2,49</v>
      </c>
      <c r="AE65" s="48">
        <f t="shared" si="16"/>
        <v>14.99</v>
      </c>
      <c r="AF65" s="51">
        <f t="shared" si="23"/>
        <v>0.40999999999999992</v>
      </c>
      <c r="AG65" s="51">
        <f t="shared" si="24"/>
        <v>2.4599999999999991</v>
      </c>
      <c r="AH65" s="52">
        <f t="shared" si="25"/>
        <v>0.8</v>
      </c>
      <c r="AI65" s="51">
        <f t="shared" si="26"/>
        <v>4.8000000000000025</v>
      </c>
      <c r="AJ65" s="41"/>
      <c r="AK65" s="41"/>
    </row>
    <row r="66" spans="1:37" s="29" customFormat="1" ht="12.75" customHeight="1">
      <c r="A66" s="40"/>
      <c r="B66" s="53">
        <v>55090</v>
      </c>
      <c r="C66" s="40" t="s">
        <v>128</v>
      </c>
      <c r="D66" s="40"/>
      <c r="E66" s="55" t="s">
        <v>69</v>
      </c>
      <c r="F66" s="42">
        <v>6</v>
      </c>
      <c r="G66" s="43"/>
      <c r="H66" s="43"/>
      <c r="I66" s="43" t="s">
        <v>175</v>
      </c>
      <c r="J66" s="44">
        <v>0.19</v>
      </c>
      <c r="K66" s="44">
        <v>0.19</v>
      </c>
      <c r="L66" s="17">
        <v>1183</v>
      </c>
      <c r="M66" s="3"/>
      <c r="N66" s="45">
        <v>1.8</v>
      </c>
      <c r="O66" s="45">
        <f t="shared" si="18"/>
        <v>10.8</v>
      </c>
      <c r="P66" s="18">
        <f t="shared" si="19"/>
        <v>0.28361204013377928</v>
      </c>
      <c r="Q66" s="46">
        <v>2.99</v>
      </c>
      <c r="R66" s="47">
        <f t="shared" si="20"/>
        <v>17.940000000000001</v>
      </c>
      <c r="S66" s="47" t="str">
        <f t="shared" si="27"/>
        <v>3,29</v>
      </c>
      <c r="T66" s="47">
        <f t="shared" si="10"/>
        <v>19.989999999999998</v>
      </c>
      <c r="U66" s="47" t="str">
        <f t="shared" si="28"/>
        <v>3,69</v>
      </c>
      <c r="V66" s="47">
        <f t="shared" si="12"/>
        <v>21.99</v>
      </c>
      <c r="W66" s="48">
        <v>1.4</v>
      </c>
      <c r="X66" s="49">
        <v>8.4</v>
      </c>
      <c r="Y66" s="50">
        <f t="shared" si="21"/>
        <v>0.20287081339712915</v>
      </c>
      <c r="Z66" s="51">
        <v>2.09</v>
      </c>
      <c r="AA66" s="48">
        <f t="shared" si="22"/>
        <v>12.54</v>
      </c>
      <c r="AB66" s="48" t="str">
        <f t="shared" si="29"/>
        <v>2,39</v>
      </c>
      <c r="AC66" s="48">
        <f t="shared" si="14"/>
        <v>13.99</v>
      </c>
      <c r="AD66" s="48" t="str">
        <f t="shared" si="30"/>
        <v>2,69</v>
      </c>
      <c r="AE66" s="48">
        <f t="shared" si="16"/>
        <v>15.49</v>
      </c>
      <c r="AF66" s="51">
        <f t="shared" si="23"/>
        <v>0.40000000000000013</v>
      </c>
      <c r="AG66" s="51">
        <f t="shared" si="24"/>
        <v>2.4000000000000004</v>
      </c>
      <c r="AH66" s="52">
        <f t="shared" si="25"/>
        <v>0.90000000000000036</v>
      </c>
      <c r="AI66" s="51">
        <f t="shared" si="26"/>
        <v>5.4000000000000021</v>
      </c>
      <c r="AJ66" s="41"/>
      <c r="AK66" s="41"/>
    </row>
    <row r="67" spans="1:37" s="29" customFormat="1" ht="12.75" customHeight="1">
      <c r="A67" s="40"/>
      <c r="B67" s="53">
        <v>44060</v>
      </c>
      <c r="C67" s="40" t="s">
        <v>129</v>
      </c>
      <c r="D67" s="40"/>
      <c r="E67" s="55" t="s">
        <v>70</v>
      </c>
      <c r="F67" s="42">
        <v>6</v>
      </c>
      <c r="G67" s="43"/>
      <c r="H67" s="43"/>
      <c r="I67" s="43" t="s">
        <v>175</v>
      </c>
      <c r="J67" s="44">
        <v>0.19</v>
      </c>
      <c r="K67" s="44">
        <v>0.19</v>
      </c>
      <c r="L67" s="17">
        <v>1183</v>
      </c>
      <c r="M67" s="3"/>
      <c r="N67" s="45">
        <v>1.94</v>
      </c>
      <c r="O67" s="45">
        <f t="shared" si="18"/>
        <v>11.64</v>
      </c>
      <c r="P67" s="18">
        <f t="shared" si="19"/>
        <v>0.29829787234042554</v>
      </c>
      <c r="Q67" s="46">
        <v>3.29</v>
      </c>
      <c r="R67" s="47">
        <f t="shared" si="20"/>
        <v>19.740000000000002</v>
      </c>
      <c r="S67" s="47" t="str">
        <f t="shared" si="27"/>
        <v>3,69</v>
      </c>
      <c r="T67" s="47">
        <f t="shared" si="10"/>
        <v>21.99</v>
      </c>
      <c r="U67" s="47" t="str">
        <f t="shared" si="28"/>
        <v>4,09</v>
      </c>
      <c r="V67" s="47">
        <f t="shared" si="12"/>
        <v>24.49</v>
      </c>
      <c r="W67" s="48">
        <v>1.2</v>
      </c>
      <c r="X67" s="49">
        <v>7.2</v>
      </c>
      <c r="Y67" s="50">
        <f t="shared" si="21"/>
        <v>0.31674641148325355</v>
      </c>
      <c r="Z67" s="51">
        <v>2.09</v>
      </c>
      <c r="AA67" s="48">
        <f t="shared" si="22"/>
        <v>12.54</v>
      </c>
      <c r="AB67" s="48" t="str">
        <f t="shared" si="29"/>
        <v>2,39</v>
      </c>
      <c r="AC67" s="48">
        <f t="shared" si="14"/>
        <v>13.99</v>
      </c>
      <c r="AD67" s="48" t="str">
        <f t="shared" si="30"/>
        <v>2,69</v>
      </c>
      <c r="AE67" s="48">
        <f t="shared" si="16"/>
        <v>15.49</v>
      </c>
      <c r="AF67" s="51">
        <f t="shared" si="23"/>
        <v>0.74</v>
      </c>
      <c r="AG67" s="51">
        <f t="shared" si="24"/>
        <v>4.4400000000000004</v>
      </c>
      <c r="AH67" s="52">
        <f t="shared" si="25"/>
        <v>1.2000000000000002</v>
      </c>
      <c r="AI67" s="51">
        <f t="shared" si="26"/>
        <v>7.2000000000000028</v>
      </c>
      <c r="AJ67" s="41"/>
      <c r="AK67" s="41"/>
    </row>
    <row r="68" spans="1:37" s="29" customFormat="1" ht="12.75" customHeight="1">
      <c r="A68" s="40"/>
      <c r="B68" s="53">
        <v>50000</v>
      </c>
      <c r="C68" s="40" t="s">
        <v>130</v>
      </c>
      <c r="D68" s="40"/>
      <c r="E68" s="55" t="s">
        <v>71</v>
      </c>
      <c r="F68" s="42">
        <v>6</v>
      </c>
      <c r="G68" s="43"/>
      <c r="H68" s="43"/>
      <c r="I68" s="43" t="s">
        <v>175</v>
      </c>
      <c r="J68" s="44">
        <v>0.19</v>
      </c>
      <c r="K68" s="44">
        <v>0.19</v>
      </c>
      <c r="L68" s="17">
        <v>1183</v>
      </c>
      <c r="M68" s="3"/>
      <c r="N68" s="45">
        <v>1.75</v>
      </c>
      <c r="O68" s="45">
        <f t="shared" si="18"/>
        <v>10.5</v>
      </c>
      <c r="P68" s="18">
        <f t="shared" si="19"/>
        <v>0.3035117056856188</v>
      </c>
      <c r="Q68" s="46">
        <v>2.99</v>
      </c>
      <c r="R68" s="47">
        <f t="shared" si="20"/>
        <v>17.940000000000001</v>
      </c>
      <c r="S68" s="47" t="str">
        <f t="shared" si="27"/>
        <v>3,29</v>
      </c>
      <c r="T68" s="47">
        <f t="shared" si="10"/>
        <v>19.989999999999998</v>
      </c>
      <c r="U68" s="47" t="str">
        <f t="shared" si="28"/>
        <v>3,69</v>
      </c>
      <c r="V68" s="47">
        <f t="shared" si="12"/>
        <v>21.99</v>
      </c>
      <c r="W68" s="48">
        <v>1.2</v>
      </c>
      <c r="X68" s="49">
        <v>7.2</v>
      </c>
      <c r="Y68" s="50">
        <f t="shared" si="21"/>
        <v>0.24444444444444441</v>
      </c>
      <c r="Z68" s="51">
        <v>1.89</v>
      </c>
      <c r="AA68" s="48">
        <f t="shared" si="22"/>
        <v>11.34</v>
      </c>
      <c r="AB68" s="48" t="str">
        <f t="shared" si="29"/>
        <v>2,09</v>
      </c>
      <c r="AC68" s="48">
        <f t="shared" si="14"/>
        <v>12.49</v>
      </c>
      <c r="AD68" s="48" t="str">
        <f t="shared" si="30"/>
        <v>2,39</v>
      </c>
      <c r="AE68" s="48">
        <f t="shared" si="16"/>
        <v>13.99</v>
      </c>
      <c r="AF68" s="51">
        <f t="shared" si="23"/>
        <v>0.55000000000000004</v>
      </c>
      <c r="AG68" s="51">
        <f t="shared" si="24"/>
        <v>3.3</v>
      </c>
      <c r="AH68" s="52">
        <f t="shared" si="25"/>
        <v>1.1000000000000003</v>
      </c>
      <c r="AI68" s="51">
        <f t="shared" si="26"/>
        <v>6.6000000000000014</v>
      </c>
      <c r="AJ68" s="41"/>
      <c r="AK68" s="41"/>
    </row>
    <row r="69" spans="1:37" s="29" customFormat="1" ht="12.75" customHeight="1">
      <c r="A69" s="40"/>
      <c r="B69" s="53">
        <v>11100</v>
      </c>
      <c r="C69" s="40" t="s">
        <v>131</v>
      </c>
      <c r="D69" s="40"/>
      <c r="E69" s="55" t="s">
        <v>72</v>
      </c>
      <c r="F69" s="42">
        <v>6</v>
      </c>
      <c r="G69" s="43"/>
      <c r="H69" s="43"/>
      <c r="I69" s="43" t="s">
        <v>175</v>
      </c>
      <c r="J69" s="44">
        <v>0.19</v>
      </c>
      <c r="K69" s="44">
        <v>0.19</v>
      </c>
      <c r="L69" s="17">
        <v>1183</v>
      </c>
      <c r="M69" s="3"/>
      <c r="N69" s="45">
        <v>1.69</v>
      </c>
      <c r="O69" s="45">
        <f t="shared" ref="O69:O85" si="31">N69*F69</f>
        <v>10.14</v>
      </c>
      <c r="P69" s="18">
        <f t="shared" ref="P69:P89" si="32">(R69/(1+J69)-O69)/(R69/(1+J69))</f>
        <v>0.30411764705882349</v>
      </c>
      <c r="Q69" s="46">
        <v>2.89</v>
      </c>
      <c r="R69" s="47">
        <f t="shared" ref="R69:R85" si="33">Q69*F69</f>
        <v>17.34</v>
      </c>
      <c r="S69" s="47" t="str">
        <f t="shared" si="27"/>
        <v>3,19</v>
      </c>
      <c r="T69" s="47">
        <f t="shared" si="10"/>
        <v>19.489999999999998</v>
      </c>
      <c r="U69" s="47" t="str">
        <f t="shared" si="28"/>
        <v>3,59</v>
      </c>
      <c r="V69" s="47">
        <f t="shared" si="12"/>
        <v>21.49</v>
      </c>
      <c r="W69" s="48">
        <v>1.05</v>
      </c>
      <c r="X69" s="49">
        <v>6.3</v>
      </c>
      <c r="Y69" s="50">
        <f t="shared" ref="Y69:Y84" si="34">(AA69/(1+J69)-X69)/(AA69/(1+J69))</f>
        <v>0.26065088757396465</v>
      </c>
      <c r="Z69" s="51">
        <v>1.69</v>
      </c>
      <c r="AA69" s="48">
        <f t="shared" ref="AA69:AA85" si="35">Z69*F69</f>
        <v>10.14</v>
      </c>
      <c r="AB69" s="48" t="str">
        <f t="shared" si="29"/>
        <v>1,89</v>
      </c>
      <c r="AC69" s="48">
        <f t="shared" si="14"/>
        <v>11.49</v>
      </c>
      <c r="AD69" s="48" t="str">
        <f t="shared" si="30"/>
        <v>2,09</v>
      </c>
      <c r="AE69" s="48">
        <f t="shared" si="16"/>
        <v>12.99</v>
      </c>
      <c r="AF69" s="51">
        <f t="shared" ref="AF69:AF84" si="36">N69-W69</f>
        <v>0.6399999999999999</v>
      </c>
      <c r="AG69" s="51">
        <f t="shared" ref="AG69:AG89" si="37">O69-X69</f>
        <v>3.8400000000000007</v>
      </c>
      <c r="AH69" s="52">
        <f t="shared" ref="AH69:AH85" si="38">Q69-Z69</f>
        <v>1.2000000000000002</v>
      </c>
      <c r="AI69" s="51">
        <f t="shared" ref="AI69:AI85" si="39">R69-AA69</f>
        <v>7.1999999999999993</v>
      </c>
      <c r="AJ69" s="41"/>
      <c r="AK69" s="41"/>
    </row>
    <row r="70" spans="1:37" s="29" customFormat="1" ht="12.75" customHeight="1">
      <c r="A70" s="40"/>
      <c r="B70" s="53">
        <v>45020</v>
      </c>
      <c r="C70" s="40" t="s">
        <v>132</v>
      </c>
      <c r="D70" s="40"/>
      <c r="E70" s="55" t="s">
        <v>73</v>
      </c>
      <c r="F70" s="42">
        <v>6</v>
      </c>
      <c r="G70" s="43"/>
      <c r="H70" s="43"/>
      <c r="I70" s="43" t="s">
        <v>175</v>
      </c>
      <c r="J70" s="44">
        <v>0.19</v>
      </c>
      <c r="K70" s="44">
        <v>0.19</v>
      </c>
      <c r="L70" s="17">
        <v>1183</v>
      </c>
      <c r="M70" s="56"/>
      <c r="N70" s="45">
        <v>1.8</v>
      </c>
      <c r="O70" s="45">
        <f t="shared" si="31"/>
        <v>10.8</v>
      </c>
      <c r="P70" s="18">
        <f t="shared" si="32"/>
        <v>0.28361204013377928</v>
      </c>
      <c r="Q70" s="46">
        <v>2.99</v>
      </c>
      <c r="R70" s="47">
        <f t="shared" si="33"/>
        <v>17.940000000000001</v>
      </c>
      <c r="S70" s="47" t="str">
        <f t="shared" ref="S70:S85" si="40">IF(ROUND(Q70+Q70*0.1,2)&lt;10,IF(ROUND(Q70+Q70*0.1,2)=1,1.09,IF(ROUND(Q70+Q70*0.1,2)=2,2.09,IF(ROUND(Q70+Q70*0.1,2)=3,3.09,IF(ROUND(Q70+Q70*0.1,2)=4,4.09,IF(ROUND(Q70+Q70*0.1,2)=5,5.09,IF(ROUND(Q70+Q70*0.1,2)=6,6.09,IF(ROUND(Q70+Q70*0.1,2)=7,7.09,IF(ROUND(Q70+Q70*0.1,2)=8,8.09,IF(ROUND(Q70+Q70*0.1,2)=9,9.09,REPLACE(ROUND(Q70+Q70*0.1,2),4,1,9)))))))))),IF(AND(ROUND(Q70+Q70*0.1,2)&gt;=10,ROUND(Q70+Q70*0.1,2)&lt;=99.99),IF(ROUND(Q70+Q70*0.1,2)-LEFT(ROUND(Q70+Q70*0.1,2),2)&lt;=0.49,LEFT(ROUND(Q70+Q70*0.1,2),2)+0.49,IF(ROUND(Q70+Q70*0.1,2)-LEFT(ROUND(Q70+Q70*0.1,2),2)&gt;0.49,LEFT(ROUND(Q70+Q70*0.1,2),2)+0.99)),IF(AND(ROUND(Q70+Q70*0.1,2)&gt;=100,ROUND(Q70+Q70*0.1,2)&lt;=999.99),REPLACE(ROUND(Q70+Q70*0.1,2),3,4,9),IF(AND(ROUND(Q70+Q70*0.1,2)&gt;=1000),REPLACE(ROUND(Q70+Q70*0.1,2),3,5,99)))))</f>
        <v>3,29</v>
      </c>
      <c r="T70" s="47">
        <f t="shared" ref="T70:T85" si="41">IF(ROUND(R70+R70*0.1,2)&lt;10,IF(ROUND(R70+R70*0.1,2)=1,1.09,IF(ROUND(R70+R70*0.1,2)=2,2.09,IF(ROUND(R70+R70*0.1,2)=3,3.09,IF(ROUND(R70+R70*0.1,2)=4,4.09,IF(ROUND(R70+R70*0.1,2)=5,5.09,IF(ROUND(R70+R70*0.1,2)=6,6.09,IF(ROUND(R70+R70*0.1,2)=7,7.09,IF(ROUND(R70+R70*0.1,2)=8,8.09,IF(ROUND(R70+R70*0.1,2)=9,9.09,REPLACE(ROUND(R70+R70*0.1,2),4,1,9)))))))))),IF(AND(ROUND(R70+R70*0.1,2)&gt;=10,ROUND(R70+R70*0.1,2)&lt;=99.99),IF(ROUND(R70+R70*0.1,2)-LEFT(ROUND(R70+R70*0.1,2),2)&lt;=0.49,LEFT(ROUND(R70+R70*0.1,2),2)+0.49,IF(ROUND(R70+R70*0.1,2)-LEFT(ROUND(R70+R70*0.1,2),2)&gt;0.49,LEFT(ROUND(R70+R70*0.1,2),2)+0.99)),IF(AND(ROUND(R70+R70*0.1,2)&gt;=100,ROUND(R70+R70*0.1,2)&lt;=999.99),REPLACE(ROUND(R70+R70*0.1,2),3,4,9),IF(AND(ROUND(R70+R70*0.1,2)&gt;=1000),REPLACE(ROUND(R70+R70*0.1,2),3,5,99)))))</f>
        <v>19.989999999999998</v>
      </c>
      <c r="U70" s="47" t="str">
        <f t="shared" ref="U70:U85" si="42">IF(ROUND(S70+S70*0.1,2)&lt;10,IF(ROUND(S70+S70*0.1,2)=1,1.09,IF(ROUND(S70+S70*0.1,2)=2,2.09,IF(ROUND(S70+S70*0.1,2)=3,3.09,IF(ROUND(S70+S70*0.1,2)=4,4.09,IF(ROUND(S70+S70*0.1,2)=5,5.09,IF(ROUND(S70+S70*0.1,2)=6,6.09,IF(ROUND(S70+S70*0.1,2)=7,7.09,IF(ROUND(S70+S70*0.1,2)=8,8.09,IF(ROUND(S70+S70*0.1,2)=9,9.09,REPLACE(ROUND(S70+S70*0.1,2),4,1,9)))))))))),IF(AND(ROUND(S70+S70*0.1,2)&gt;=10,ROUND(S70+S70*0.1,2)&lt;=99.99),IF(ROUND(S70+S70*0.1,2)-LEFT(ROUND(S70+S70*0.1,2),2)&lt;=0.49,LEFT(ROUND(S70+S70*0.1,2),2)+0.49,IF(ROUND(S70+S70*0.1,2)-LEFT(ROUND(S70+S70*0.1,2),2)&gt;0.49,LEFT(ROUND(S70+S70*0.1,2),2)+0.99)),IF(AND(ROUND(S70+S70*0.1,2)&gt;=100,ROUND(S70+S70*0.1,2)&lt;=999.99),REPLACE(ROUND(S70+S70*0.1,2),3,4,9),IF(AND(ROUND(S70+S70*0.1,2)&gt;=1000),REPLACE(ROUND(S70+S70*0.1,2),3,5,99)))))</f>
        <v>3,69</v>
      </c>
      <c r="V70" s="47">
        <f t="shared" ref="V70:V85" si="43">IF(ROUND(T70+T70*0.1,2)&lt;10,IF(ROUND(T70+T70*0.1,2)=1,1.09,IF(ROUND(T70+T70*0.1,2)=2,2.09,IF(ROUND(T70+T70*0.1,2)=3,3.09,IF(ROUND(T70+T70*0.1,2)=4,4.09,IF(ROUND(T70+T70*0.1,2)=5,5.09,IF(ROUND(T70+T70*0.1,2)=6,6.09,IF(ROUND(T70+T70*0.1,2)=7,7.09,IF(ROUND(T70+T70*0.1,2)=8,8.09,IF(ROUND(T70+T70*0.1,2)=9,9.09,REPLACE(ROUND(T70+T70*0.1,2),4,1,9)))))))))),IF(AND(ROUND(T70+T70*0.1,2)&gt;=10,ROUND(T70+T70*0.1,2)&lt;=99.99),IF(ROUND(T70+T70*0.1,2)-LEFT(ROUND(T70+T70*0.1,2),2)&lt;=0.49,LEFT(ROUND(T70+T70*0.1,2),2)+0.49,IF(ROUND(T70+T70*0.1,2)-LEFT(ROUND(T70+T70*0.1,2),2)&gt;0.49,LEFT(ROUND(T70+T70*0.1,2),2)+0.99)),IF(AND(ROUND(T70+T70*0.1,2)&gt;=100,ROUND(T70+T70*0.1,2)&lt;=999.99),REPLACE(ROUND(T70+T70*0.1,2),3,4,9),IF(AND(ROUND(T70+T70*0.1,2)&gt;=1000),REPLACE(ROUND(T70+T70*0.1,2),3,5,99)))))</f>
        <v>21.99</v>
      </c>
      <c r="W70" s="48">
        <v>1.35</v>
      </c>
      <c r="X70" s="49">
        <v>8.1</v>
      </c>
      <c r="Y70" s="50">
        <f t="shared" si="34"/>
        <v>0.23133971291866032</v>
      </c>
      <c r="Z70" s="51">
        <v>2.09</v>
      </c>
      <c r="AA70" s="48">
        <f t="shared" si="35"/>
        <v>12.54</v>
      </c>
      <c r="AB70" s="48" t="str">
        <f t="shared" ref="AB70:AB85" si="44">IF(ROUND(Z70+Z70*0.1,2)&lt;10,IF(ROUND(Z70+Z70*0.1,2)=1,1.09,IF(ROUND(Z70+Z70*0.1,2)=2,2.09,IF(ROUND(Z70+Z70*0.1,2)=3,3.09,IF(ROUND(Z70+Z70*0.1,2)=4,4.09,IF(ROUND(Z70+Z70*0.1,2)=5,5.09,IF(ROUND(Z70+Z70*0.1,2)=6,6.09,IF(ROUND(Z70+Z70*0.1,2)=7,7.09,IF(ROUND(Z70+Z70*0.1,2)=8,8.09,IF(ROUND(Z70+Z70*0.1,2)=9,9.09,REPLACE(ROUND(Z70+Z70*0.1,2),4,1,9)))))))))),IF(AND(ROUND(Z70+Z70*0.1,2)&gt;=10,ROUND(Z70+Z70*0.1,2)&lt;=99.99),IF(ROUND(Z70+Z70*0.1,2)-LEFT(ROUND(Z70+Z70*0.1,2),2)&lt;=0.49,LEFT(ROUND(Z70+Z70*0.1,2),2)+0.49,IF(ROUND(Z70+Z70*0.1,2)-LEFT(ROUND(Z70+Z70*0.1,2),2)&gt;0.49,LEFT(ROUND(Z70+Z70*0.1,2),2)+0.99)),IF(AND(ROUND(Z70+Z70*0.1,2)&gt;=100,ROUND(Z70+Z70*0.1,2)&lt;=999.99),REPLACE(ROUND(Z70+Z70*0.1,2),3,4,9),IF(AND(ROUND(Z70+Z70*0.1,2)&gt;=1000),REPLACE(ROUND(Z70+Z70*0.1,2),3,5,99)))))</f>
        <v>2,39</v>
      </c>
      <c r="AC70" s="48">
        <f t="shared" ref="AC70:AC85" si="45">IF(ROUND(AA70+AA70*0.1,2)&lt;10,IF(ROUND(AA70+AA70*0.1,2)=1,1.09,IF(ROUND(AA70+AA70*0.1,2)=2,2.09,IF(ROUND(AA70+AA70*0.1,2)=3,3.09,IF(ROUND(AA70+AA70*0.1,2)=4,4.09,IF(ROUND(AA70+AA70*0.1,2)=5,5.09,IF(ROUND(AA70+AA70*0.1,2)=6,6.09,IF(ROUND(AA70+AA70*0.1,2)=7,7.09,IF(ROUND(AA70+AA70*0.1,2)=8,8.09,IF(ROUND(AA70+AA70*0.1,2)=9,9.09,REPLACE(ROUND(AA70+AA70*0.1,2),4,1,9)))))))))),IF(AND(ROUND(AA70+AA70*0.1,2)&gt;=10,ROUND(AA70+AA70*0.1,2)&lt;=99.99),IF(ROUND(AA70+AA70*0.1,2)-LEFT(ROUND(AA70+AA70*0.1,2),2)&lt;=0.49,LEFT(ROUND(AA70+AA70*0.1,2),2)+0.49,IF(ROUND(AA70+AA70*0.1,2)-LEFT(ROUND(AA70+AA70*0.1,2),2)&gt;0.49,LEFT(ROUND(AA70+AA70*0.1,2),2)+0.99)),IF(AND(ROUND(AA70+AA70*0.1,2)&gt;=100,ROUND(AA70+AA70*0.1,2)&lt;=999.99),REPLACE(ROUND(AA70+AA70*0.1,2),3,4,9),IF(AND(ROUND(AA70+AA70*0.1,2)&gt;=1000),REPLACE(ROUND(AA70+AA70*0.1,2),3,5,99)))))</f>
        <v>13.99</v>
      </c>
      <c r="AD70" s="48" t="str">
        <f t="shared" ref="AD70:AD85" si="46">IF(ROUND(AB70+AB70*0.1,2)&lt;10,IF(ROUND(AB70+AB70*0.1,2)=1,1.09,IF(ROUND(AB70+AB70*0.1,2)=2,2.09,IF(ROUND(AB70+AB70*0.1,2)=3,3.09,IF(ROUND(AB70+AB70*0.1,2)=4,4.09,IF(ROUND(AB70+AB70*0.1,2)=5,5.09,IF(ROUND(AB70+AB70*0.1,2)=6,6.09,IF(ROUND(AB70+AB70*0.1,2)=7,7.09,IF(ROUND(AB70+AB70*0.1,2)=8,8.09,IF(ROUND(AB70+AB70*0.1,2)=9,9.09,REPLACE(ROUND(AB70+AB70*0.1,2),4,1,9)))))))))),IF(AND(ROUND(AB70+AB70*0.1,2)&gt;=10,ROUND(AB70+AB70*0.1,2)&lt;=99.99),IF(ROUND(AB70+AB70*0.1,2)-LEFT(ROUND(AB70+AB70*0.1,2),2)&lt;=0.49,LEFT(ROUND(AB70+AB70*0.1,2),2)+0.49,IF(ROUND(AB70+AB70*0.1,2)-LEFT(ROUND(AB70+AB70*0.1,2),2)&gt;0.49,LEFT(ROUND(AB70+AB70*0.1,2),2)+0.99)),IF(AND(ROUND(AB70+AB70*0.1,2)&gt;=100,ROUND(AB70+AB70*0.1,2)&lt;=999.99),REPLACE(ROUND(AB70+AB70*0.1,2),3,4,9),IF(AND(ROUND(AB70+AB70*0.1,2)&gt;=1000),REPLACE(ROUND(AB70+AB70*0.1,2),3,5,99)))))</f>
        <v>2,69</v>
      </c>
      <c r="AE70" s="48">
        <f t="shared" ref="AE70:AE85" si="47">IF(ROUND(AC70+AC70*0.1,2)&lt;10,IF(ROUND(AC70+AC70*0.1,2)=1,1.09,IF(ROUND(AC70+AC70*0.1,2)=2,2.09,IF(ROUND(AC70+AC70*0.1,2)=3,3.09,IF(ROUND(AC70+AC70*0.1,2)=4,4.09,IF(ROUND(AC70+AC70*0.1,2)=5,5.09,IF(ROUND(AC70+AC70*0.1,2)=6,6.09,IF(ROUND(AC70+AC70*0.1,2)=7,7.09,IF(ROUND(AC70+AC70*0.1,2)=8,8.09,IF(ROUND(AC70+AC70*0.1,2)=9,9.09,REPLACE(ROUND(AC70+AC70*0.1,2),4,1,9)))))))))),IF(AND(ROUND(AC70+AC70*0.1,2)&gt;=10,ROUND(AC70+AC70*0.1,2)&lt;=99.99),IF(ROUND(AC70+AC70*0.1,2)-LEFT(ROUND(AC70+AC70*0.1,2),2)&lt;=0.49,LEFT(ROUND(AC70+AC70*0.1,2),2)+0.49,IF(ROUND(AC70+AC70*0.1,2)-LEFT(ROUND(AC70+AC70*0.1,2),2)&gt;0.49,LEFT(ROUND(AC70+AC70*0.1,2),2)+0.99)),IF(AND(ROUND(AC70+AC70*0.1,2)&gt;=100,ROUND(AC70+AC70*0.1,2)&lt;=999.99),REPLACE(ROUND(AC70+AC70*0.1,2),3,4,9),IF(AND(ROUND(AC70+AC70*0.1,2)&gt;=1000),REPLACE(ROUND(AC70+AC70*0.1,2),3,5,99)))))</f>
        <v>15.49</v>
      </c>
      <c r="AF70" s="51">
        <f t="shared" si="36"/>
        <v>0.44999999999999996</v>
      </c>
      <c r="AG70" s="51">
        <f t="shared" si="37"/>
        <v>2.7000000000000011</v>
      </c>
      <c r="AH70" s="52">
        <f t="shared" si="38"/>
        <v>0.90000000000000036</v>
      </c>
      <c r="AI70" s="51">
        <f t="shared" si="39"/>
        <v>5.4000000000000021</v>
      </c>
      <c r="AJ70" s="41"/>
      <c r="AK70" s="41"/>
    </row>
    <row r="71" spans="1:37" s="29" customFormat="1" ht="12.75" customHeight="1">
      <c r="A71" s="40"/>
      <c r="B71" s="53">
        <v>45010</v>
      </c>
      <c r="C71" s="40" t="s">
        <v>133</v>
      </c>
      <c r="D71" s="40"/>
      <c r="E71" s="55" t="s">
        <v>74</v>
      </c>
      <c r="F71" s="42">
        <v>6</v>
      </c>
      <c r="G71" s="43"/>
      <c r="H71" s="43"/>
      <c r="I71" s="43" t="s">
        <v>175</v>
      </c>
      <c r="J71" s="44">
        <v>0.19</v>
      </c>
      <c r="K71" s="44">
        <v>0.19</v>
      </c>
      <c r="L71" s="17">
        <v>1183</v>
      </c>
      <c r="M71" s="56"/>
      <c r="N71" s="45">
        <v>3.13</v>
      </c>
      <c r="O71" s="45">
        <f t="shared" si="31"/>
        <v>18.78</v>
      </c>
      <c r="P71" s="18">
        <f t="shared" si="32"/>
        <v>0.23830265848670745</v>
      </c>
      <c r="Q71" s="46">
        <v>4.8899999999999997</v>
      </c>
      <c r="R71" s="47">
        <f t="shared" si="33"/>
        <v>29.339999999999996</v>
      </c>
      <c r="S71" s="47" t="str">
        <f t="shared" si="40"/>
        <v>5,39</v>
      </c>
      <c r="T71" s="47">
        <f t="shared" si="41"/>
        <v>32.49</v>
      </c>
      <c r="U71" s="47" t="str">
        <f t="shared" si="42"/>
        <v>5,99</v>
      </c>
      <c r="V71" s="47">
        <f t="shared" si="43"/>
        <v>35.99</v>
      </c>
      <c r="W71" s="48">
        <v>1.85</v>
      </c>
      <c r="X71" s="49">
        <v>11.1</v>
      </c>
      <c r="Y71" s="50">
        <f t="shared" si="34"/>
        <v>0.23823529411764707</v>
      </c>
      <c r="Z71" s="51">
        <v>2.89</v>
      </c>
      <c r="AA71" s="48">
        <f t="shared" si="35"/>
        <v>17.34</v>
      </c>
      <c r="AB71" s="48" t="str">
        <f t="shared" si="44"/>
        <v>3,19</v>
      </c>
      <c r="AC71" s="48">
        <f t="shared" si="45"/>
        <v>19.489999999999998</v>
      </c>
      <c r="AD71" s="48" t="str">
        <f t="shared" si="46"/>
        <v>3,59</v>
      </c>
      <c r="AE71" s="48">
        <f t="shared" si="47"/>
        <v>21.49</v>
      </c>
      <c r="AF71" s="51">
        <f t="shared" si="36"/>
        <v>1.2799999999999998</v>
      </c>
      <c r="AG71" s="51">
        <f t="shared" si="37"/>
        <v>7.6800000000000015</v>
      </c>
      <c r="AH71" s="52">
        <f t="shared" si="38"/>
        <v>1.9999999999999996</v>
      </c>
      <c r="AI71" s="51">
        <f t="shared" si="39"/>
        <v>11.999999999999996</v>
      </c>
      <c r="AJ71" s="41"/>
      <c r="AK71" s="41"/>
    </row>
    <row r="72" spans="1:37" s="29" customFormat="1" ht="12.75" customHeight="1">
      <c r="A72" s="40"/>
      <c r="B72" s="53">
        <v>10700</v>
      </c>
      <c r="C72" s="40" t="s">
        <v>134</v>
      </c>
      <c r="D72" s="40"/>
      <c r="E72" s="55" t="s">
        <v>75</v>
      </c>
      <c r="F72" s="42">
        <v>6</v>
      </c>
      <c r="G72" s="43"/>
      <c r="H72" s="43"/>
      <c r="I72" s="43" t="s">
        <v>175</v>
      </c>
      <c r="J72" s="44">
        <v>0.19</v>
      </c>
      <c r="K72" s="44">
        <v>0.19</v>
      </c>
      <c r="L72" s="17">
        <v>1183</v>
      </c>
      <c r="M72" s="56"/>
      <c r="N72" s="45">
        <v>1.72</v>
      </c>
      <c r="O72" s="45">
        <f t="shared" si="31"/>
        <v>10.32</v>
      </c>
      <c r="P72" s="18">
        <f t="shared" si="32"/>
        <v>0.29176470588235293</v>
      </c>
      <c r="Q72" s="46">
        <v>2.89</v>
      </c>
      <c r="R72" s="47">
        <f t="shared" si="33"/>
        <v>17.34</v>
      </c>
      <c r="S72" s="47" t="str">
        <f t="shared" si="40"/>
        <v>3,19</v>
      </c>
      <c r="T72" s="47">
        <f t="shared" si="41"/>
        <v>19.489999999999998</v>
      </c>
      <c r="U72" s="47" t="str">
        <f t="shared" si="42"/>
        <v>3,59</v>
      </c>
      <c r="V72" s="47">
        <f t="shared" si="43"/>
        <v>21.49</v>
      </c>
      <c r="W72" s="48">
        <v>1.25</v>
      </c>
      <c r="X72" s="49">
        <v>7.5</v>
      </c>
      <c r="Y72" s="50">
        <f t="shared" si="34"/>
        <v>0.25251256281407036</v>
      </c>
      <c r="Z72" s="51">
        <v>1.99</v>
      </c>
      <c r="AA72" s="48">
        <f t="shared" si="35"/>
        <v>11.94</v>
      </c>
      <c r="AB72" s="48" t="str">
        <f t="shared" si="44"/>
        <v>2,19</v>
      </c>
      <c r="AC72" s="48">
        <f t="shared" si="45"/>
        <v>13.49</v>
      </c>
      <c r="AD72" s="48" t="str">
        <f t="shared" si="46"/>
        <v>2,49</v>
      </c>
      <c r="AE72" s="48">
        <f t="shared" si="47"/>
        <v>14.99</v>
      </c>
      <c r="AF72" s="51">
        <f t="shared" si="36"/>
        <v>0.47</v>
      </c>
      <c r="AG72" s="51">
        <f t="shared" si="37"/>
        <v>2.8200000000000003</v>
      </c>
      <c r="AH72" s="52">
        <f t="shared" si="38"/>
        <v>0.90000000000000013</v>
      </c>
      <c r="AI72" s="51">
        <f t="shared" si="39"/>
        <v>5.4</v>
      </c>
      <c r="AJ72" s="41"/>
      <c r="AK72" s="41"/>
    </row>
    <row r="73" spans="1:37" s="29" customFormat="1" ht="12.75" customHeight="1">
      <c r="A73" s="40"/>
      <c r="B73" s="53">
        <v>44090</v>
      </c>
      <c r="C73" s="40" t="s">
        <v>135</v>
      </c>
      <c r="D73" s="40"/>
      <c r="E73" s="55" t="s">
        <v>76</v>
      </c>
      <c r="F73" s="42">
        <v>6</v>
      </c>
      <c r="G73" s="43"/>
      <c r="H73" s="43"/>
      <c r="I73" s="43" t="s">
        <v>175</v>
      </c>
      <c r="J73" s="44">
        <v>0.19</v>
      </c>
      <c r="K73" s="44">
        <v>0.19</v>
      </c>
      <c r="L73" s="17">
        <v>1183</v>
      </c>
      <c r="M73" s="56"/>
      <c r="N73" s="45">
        <v>1.75</v>
      </c>
      <c r="O73" s="45">
        <f t="shared" si="31"/>
        <v>10.5</v>
      </c>
      <c r="P73" s="18">
        <f t="shared" si="32"/>
        <v>0.3035117056856188</v>
      </c>
      <c r="Q73" s="46">
        <v>2.99</v>
      </c>
      <c r="R73" s="47">
        <f t="shared" si="33"/>
        <v>17.940000000000001</v>
      </c>
      <c r="S73" s="47" t="str">
        <f t="shared" si="40"/>
        <v>3,29</v>
      </c>
      <c r="T73" s="47">
        <f t="shared" si="41"/>
        <v>19.989999999999998</v>
      </c>
      <c r="U73" s="47" t="str">
        <f t="shared" si="42"/>
        <v>3,69</v>
      </c>
      <c r="V73" s="47">
        <f t="shared" si="43"/>
        <v>21.99</v>
      </c>
      <c r="W73" s="48">
        <v>1.25</v>
      </c>
      <c r="X73" s="49">
        <v>7.5</v>
      </c>
      <c r="Y73" s="50">
        <f t="shared" si="34"/>
        <v>0.25251256281407036</v>
      </c>
      <c r="Z73" s="51">
        <v>1.99</v>
      </c>
      <c r="AA73" s="48">
        <f t="shared" si="35"/>
        <v>11.94</v>
      </c>
      <c r="AB73" s="48" t="str">
        <f t="shared" si="44"/>
        <v>2,19</v>
      </c>
      <c r="AC73" s="48">
        <f t="shared" si="45"/>
        <v>13.49</v>
      </c>
      <c r="AD73" s="48" t="str">
        <f t="shared" si="46"/>
        <v>2,49</v>
      </c>
      <c r="AE73" s="48">
        <f t="shared" si="47"/>
        <v>14.99</v>
      </c>
      <c r="AF73" s="51">
        <f t="shared" si="36"/>
        <v>0.5</v>
      </c>
      <c r="AG73" s="51">
        <f t="shared" si="37"/>
        <v>3</v>
      </c>
      <c r="AH73" s="52">
        <f t="shared" si="38"/>
        <v>1.0000000000000002</v>
      </c>
      <c r="AI73" s="51">
        <f t="shared" si="39"/>
        <v>6.0000000000000018</v>
      </c>
      <c r="AJ73" s="41"/>
      <c r="AK73" s="41"/>
    </row>
    <row r="74" spans="1:37" s="29" customFormat="1" ht="12.75" customHeight="1">
      <c r="A74" s="40"/>
      <c r="B74" s="53">
        <v>30020</v>
      </c>
      <c r="C74" s="40" t="s">
        <v>136</v>
      </c>
      <c r="D74" s="40"/>
      <c r="E74" s="55" t="s">
        <v>77</v>
      </c>
      <c r="F74" s="42">
        <v>6</v>
      </c>
      <c r="G74" s="43"/>
      <c r="H74" s="43"/>
      <c r="I74" s="43" t="s">
        <v>175</v>
      </c>
      <c r="J74" s="44">
        <v>0.19</v>
      </c>
      <c r="K74" s="44">
        <v>0.19</v>
      </c>
      <c r="L74" s="17">
        <v>1183</v>
      </c>
      <c r="M74" s="56"/>
      <c r="N74" s="45">
        <v>2.21</v>
      </c>
      <c r="O74" s="45">
        <f t="shared" si="31"/>
        <v>13.26</v>
      </c>
      <c r="P74" s="18">
        <f t="shared" si="32"/>
        <v>0.28728997289972907</v>
      </c>
      <c r="Q74" s="46">
        <v>3.69</v>
      </c>
      <c r="R74" s="47">
        <f t="shared" si="33"/>
        <v>22.14</v>
      </c>
      <c r="S74" s="47" t="str">
        <f t="shared" si="40"/>
        <v>4,09</v>
      </c>
      <c r="T74" s="47">
        <f t="shared" si="41"/>
        <v>24.49</v>
      </c>
      <c r="U74" s="47" t="str">
        <f t="shared" si="42"/>
        <v>4,59</v>
      </c>
      <c r="V74" s="47">
        <f t="shared" si="43"/>
        <v>26.99</v>
      </c>
      <c r="W74" s="48">
        <v>1.2</v>
      </c>
      <c r="X74" s="49">
        <v>7.2</v>
      </c>
      <c r="Y74" s="50">
        <f t="shared" si="34"/>
        <v>0.37641921397379913</v>
      </c>
      <c r="Z74" s="51">
        <v>2.29</v>
      </c>
      <c r="AA74" s="48">
        <f t="shared" si="35"/>
        <v>13.74</v>
      </c>
      <c r="AB74" s="48" t="str">
        <f t="shared" si="44"/>
        <v>2,59</v>
      </c>
      <c r="AC74" s="48">
        <f t="shared" si="45"/>
        <v>15.49</v>
      </c>
      <c r="AD74" s="48" t="str">
        <f t="shared" si="46"/>
        <v>2,89</v>
      </c>
      <c r="AE74" s="48">
        <f t="shared" si="47"/>
        <v>17.489999999999998</v>
      </c>
      <c r="AF74" s="51">
        <f t="shared" si="36"/>
        <v>1.01</v>
      </c>
      <c r="AG74" s="51">
        <f t="shared" si="37"/>
        <v>6.06</v>
      </c>
      <c r="AH74" s="52">
        <f t="shared" si="38"/>
        <v>1.4</v>
      </c>
      <c r="AI74" s="51">
        <f t="shared" si="39"/>
        <v>8.4</v>
      </c>
      <c r="AJ74" s="41"/>
      <c r="AK74" s="41"/>
    </row>
    <row r="75" spans="1:37" s="29" customFormat="1" ht="12.75" customHeight="1">
      <c r="A75" s="40"/>
      <c r="B75" s="53">
        <v>30000</v>
      </c>
      <c r="C75" s="40" t="s">
        <v>137</v>
      </c>
      <c r="D75" s="40"/>
      <c r="E75" s="55" t="s">
        <v>78</v>
      </c>
      <c r="F75" s="42">
        <v>6</v>
      </c>
      <c r="G75" s="43"/>
      <c r="H75" s="43"/>
      <c r="I75" s="43" t="s">
        <v>175</v>
      </c>
      <c r="J75" s="44">
        <v>0.19</v>
      </c>
      <c r="K75" s="44">
        <v>0.19</v>
      </c>
      <c r="L75" s="17">
        <v>1183</v>
      </c>
      <c r="M75" s="56"/>
      <c r="N75" s="45">
        <v>2.5299999999999998</v>
      </c>
      <c r="O75" s="45">
        <f t="shared" si="31"/>
        <v>15.18</v>
      </c>
      <c r="P75" s="18">
        <f t="shared" si="32"/>
        <v>0.24543859649122821</v>
      </c>
      <c r="Q75" s="46">
        <v>3.99</v>
      </c>
      <c r="R75" s="47">
        <f t="shared" si="33"/>
        <v>23.94</v>
      </c>
      <c r="S75" s="47" t="str">
        <f t="shared" si="40"/>
        <v>4,39</v>
      </c>
      <c r="T75" s="47">
        <f t="shared" si="41"/>
        <v>26.49</v>
      </c>
      <c r="U75" s="47" t="str">
        <f t="shared" si="42"/>
        <v>4,89</v>
      </c>
      <c r="V75" s="47">
        <f t="shared" si="43"/>
        <v>29.49</v>
      </c>
      <c r="W75" s="48">
        <v>0.99</v>
      </c>
      <c r="X75" s="49">
        <v>5.94</v>
      </c>
      <c r="Y75" s="50">
        <f t="shared" si="34"/>
        <v>0.48554585152838425</v>
      </c>
      <c r="Z75" s="51">
        <v>2.29</v>
      </c>
      <c r="AA75" s="48">
        <f t="shared" si="35"/>
        <v>13.74</v>
      </c>
      <c r="AB75" s="48" t="str">
        <f t="shared" si="44"/>
        <v>2,59</v>
      </c>
      <c r="AC75" s="48">
        <f t="shared" si="45"/>
        <v>15.49</v>
      </c>
      <c r="AD75" s="48" t="str">
        <f t="shared" si="46"/>
        <v>2,89</v>
      </c>
      <c r="AE75" s="48">
        <f t="shared" si="47"/>
        <v>17.489999999999998</v>
      </c>
      <c r="AF75" s="51">
        <f t="shared" si="36"/>
        <v>1.5399999999999998</v>
      </c>
      <c r="AG75" s="51">
        <f t="shared" si="37"/>
        <v>9.2399999999999984</v>
      </c>
      <c r="AH75" s="52">
        <f t="shared" si="38"/>
        <v>1.7000000000000002</v>
      </c>
      <c r="AI75" s="51">
        <f t="shared" si="39"/>
        <v>10.200000000000001</v>
      </c>
      <c r="AJ75" s="41"/>
      <c r="AK75" s="41"/>
    </row>
    <row r="76" spans="1:37" s="29" customFormat="1" ht="12.75" customHeight="1">
      <c r="A76" s="28"/>
      <c r="B76" s="53">
        <v>44050</v>
      </c>
      <c r="C76" s="40" t="s">
        <v>138</v>
      </c>
      <c r="D76" s="40"/>
      <c r="E76" s="55" t="s">
        <v>79</v>
      </c>
      <c r="F76" s="42">
        <v>6</v>
      </c>
      <c r="G76" s="43"/>
      <c r="H76" s="43"/>
      <c r="I76" s="43" t="s">
        <v>175</v>
      </c>
      <c r="J76" s="44">
        <v>0.19</v>
      </c>
      <c r="K76" s="44">
        <v>0.19</v>
      </c>
      <c r="L76" s="17">
        <v>1183</v>
      </c>
      <c r="M76" s="56"/>
      <c r="N76" s="45">
        <v>2.13</v>
      </c>
      <c r="O76" s="45">
        <f t="shared" si="31"/>
        <v>12.78</v>
      </c>
      <c r="P76" s="18">
        <f t="shared" si="32"/>
        <v>0.33121372031662283</v>
      </c>
      <c r="Q76" s="46">
        <v>3.79</v>
      </c>
      <c r="R76" s="47">
        <f t="shared" si="33"/>
        <v>22.740000000000002</v>
      </c>
      <c r="S76" s="47" t="str">
        <f t="shared" si="40"/>
        <v>4,19</v>
      </c>
      <c r="T76" s="47">
        <f t="shared" si="41"/>
        <v>25.49</v>
      </c>
      <c r="U76" s="47" t="str">
        <f t="shared" si="42"/>
        <v>4,69</v>
      </c>
      <c r="V76" s="47">
        <f t="shared" si="43"/>
        <v>28.49</v>
      </c>
      <c r="W76" s="48">
        <v>1.4</v>
      </c>
      <c r="X76" s="49">
        <v>8.4</v>
      </c>
      <c r="Y76" s="50">
        <f t="shared" si="34"/>
        <v>0.23926940639269415</v>
      </c>
      <c r="Z76" s="51">
        <v>2.19</v>
      </c>
      <c r="AA76" s="48">
        <f t="shared" si="35"/>
        <v>13.14</v>
      </c>
      <c r="AB76" s="48" t="str">
        <f t="shared" si="44"/>
        <v>2,49</v>
      </c>
      <c r="AC76" s="48">
        <f t="shared" si="45"/>
        <v>14.49</v>
      </c>
      <c r="AD76" s="48" t="str">
        <f t="shared" si="46"/>
        <v>2,79</v>
      </c>
      <c r="AE76" s="48">
        <f t="shared" si="47"/>
        <v>15.99</v>
      </c>
      <c r="AF76" s="51">
        <f t="shared" si="36"/>
        <v>0.73</v>
      </c>
      <c r="AG76" s="51">
        <f t="shared" si="37"/>
        <v>4.379999999999999</v>
      </c>
      <c r="AH76" s="52">
        <f t="shared" si="38"/>
        <v>1.6</v>
      </c>
      <c r="AI76" s="51">
        <f t="shared" si="39"/>
        <v>9.6000000000000014</v>
      </c>
      <c r="AJ76" s="41"/>
      <c r="AK76" s="41"/>
    </row>
    <row r="77" spans="1:37" s="29" customFormat="1" ht="12.75" customHeight="1">
      <c r="A77" s="28"/>
      <c r="B77" s="53">
        <v>20010</v>
      </c>
      <c r="C77" s="40" t="s">
        <v>139</v>
      </c>
      <c r="D77" s="40"/>
      <c r="E77" s="55" t="s">
        <v>80</v>
      </c>
      <c r="F77" s="42">
        <v>6</v>
      </c>
      <c r="G77" s="43"/>
      <c r="H77" s="43"/>
      <c r="I77" s="43" t="s">
        <v>175</v>
      </c>
      <c r="J77" s="44">
        <v>0.19</v>
      </c>
      <c r="K77" s="44">
        <v>0.19</v>
      </c>
      <c r="L77" s="17">
        <v>1183</v>
      </c>
      <c r="M77" s="56"/>
      <c r="N77" s="45">
        <v>2.63</v>
      </c>
      <c r="O77" s="45">
        <f t="shared" si="31"/>
        <v>15.78</v>
      </c>
      <c r="P77" s="18">
        <f t="shared" si="32"/>
        <v>0.28708428246013667</v>
      </c>
      <c r="Q77" s="46">
        <v>4.3899999999999997</v>
      </c>
      <c r="R77" s="47">
        <f t="shared" si="33"/>
        <v>26.339999999999996</v>
      </c>
      <c r="S77" s="47" t="str">
        <f t="shared" si="40"/>
        <v>4,89</v>
      </c>
      <c r="T77" s="47">
        <f t="shared" si="41"/>
        <v>28.99</v>
      </c>
      <c r="U77" s="47" t="str">
        <f t="shared" si="42"/>
        <v>5,39</v>
      </c>
      <c r="V77" s="47">
        <f t="shared" si="43"/>
        <v>31.99</v>
      </c>
      <c r="W77" s="48">
        <v>0.99</v>
      </c>
      <c r="X77" s="49">
        <v>5.94</v>
      </c>
      <c r="Y77" s="50">
        <f t="shared" si="34"/>
        <v>0.46205479452054798</v>
      </c>
      <c r="Z77" s="51">
        <v>2.19</v>
      </c>
      <c r="AA77" s="48">
        <f t="shared" si="35"/>
        <v>13.14</v>
      </c>
      <c r="AB77" s="48" t="str">
        <f t="shared" si="44"/>
        <v>2,49</v>
      </c>
      <c r="AC77" s="48">
        <f t="shared" si="45"/>
        <v>14.49</v>
      </c>
      <c r="AD77" s="48" t="str">
        <f t="shared" si="46"/>
        <v>2,79</v>
      </c>
      <c r="AE77" s="48">
        <f t="shared" si="47"/>
        <v>15.99</v>
      </c>
      <c r="AF77" s="51">
        <f t="shared" si="36"/>
        <v>1.64</v>
      </c>
      <c r="AG77" s="51">
        <f t="shared" si="37"/>
        <v>9.84</v>
      </c>
      <c r="AH77" s="52">
        <f t="shared" si="38"/>
        <v>2.1999999999999997</v>
      </c>
      <c r="AI77" s="51">
        <f t="shared" si="39"/>
        <v>13.199999999999996</v>
      </c>
      <c r="AJ77" s="41"/>
      <c r="AK77" s="41"/>
    </row>
    <row r="78" spans="1:37" s="29" customFormat="1" ht="12.75" customHeight="1">
      <c r="A78" s="28"/>
      <c r="B78" s="53">
        <v>60015</v>
      </c>
      <c r="C78" s="40" t="s">
        <v>140</v>
      </c>
      <c r="D78" s="40"/>
      <c r="E78" s="55" t="s">
        <v>81</v>
      </c>
      <c r="F78" s="42">
        <v>6</v>
      </c>
      <c r="G78" s="43"/>
      <c r="H78" s="43"/>
      <c r="I78" s="43" t="s">
        <v>175</v>
      </c>
      <c r="J78" s="44">
        <v>0.19</v>
      </c>
      <c r="K78" s="44">
        <v>0.19</v>
      </c>
      <c r="L78" s="17">
        <v>1183</v>
      </c>
      <c r="M78" s="56"/>
      <c r="N78" s="45">
        <v>0.98000000000000009</v>
      </c>
      <c r="O78" s="45">
        <f t="shared" si="31"/>
        <v>5.8800000000000008</v>
      </c>
      <c r="P78" s="18">
        <f t="shared" si="32"/>
        <v>0.34849162011173174</v>
      </c>
      <c r="Q78" s="46">
        <v>1.79</v>
      </c>
      <c r="R78" s="47">
        <f t="shared" si="33"/>
        <v>10.74</v>
      </c>
      <c r="S78" s="47" t="str">
        <f t="shared" si="40"/>
        <v>1,99</v>
      </c>
      <c r="T78" s="47">
        <f t="shared" si="41"/>
        <v>11.99</v>
      </c>
      <c r="U78" s="47" t="str">
        <f t="shared" si="42"/>
        <v>2,19</v>
      </c>
      <c r="V78" s="47">
        <f t="shared" si="43"/>
        <v>13.49</v>
      </c>
      <c r="W78" s="48">
        <v>0.99</v>
      </c>
      <c r="X78" s="49">
        <v>5.94</v>
      </c>
      <c r="Y78" s="50">
        <f t="shared" si="34"/>
        <v>0.25905660377358503</v>
      </c>
      <c r="Z78" s="51">
        <v>1.59</v>
      </c>
      <c r="AA78" s="48">
        <f t="shared" si="35"/>
        <v>9.5400000000000009</v>
      </c>
      <c r="AB78" s="48" t="str">
        <f t="shared" si="44"/>
        <v>1,79</v>
      </c>
      <c r="AC78" s="48">
        <f t="shared" si="45"/>
        <v>10.49</v>
      </c>
      <c r="AD78" s="48" t="str">
        <f t="shared" si="46"/>
        <v>1,99</v>
      </c>
      <c r="AE78" s="48">
        <f t="shared" si="47"/>
        <v>11.99</v>
      </c>
      <c r="AF78" s="51">
        <f>N78-W78</f>
        <v>-9.9999999999998979E-3</v>
      </c>
      <c r="AG78" s="51">
        <f>O78-X78</f>
        <v>-5.9999999999999609E-2</v>
      </c>
      <c r="AH78" s="52">
        <f t="shared" si="38"/>
        <v>0.19999999999999996</v>
      </c>
      <c r="AI78" s="51">
        <f t="shared" si="39"/>
        <v>1.1999999999999993</v>
      </c>
      <c r="AJ78" s="41"/>
      <c r="AK78" s="41"/>
    </row>
    <row r="79" spans="1:37" s="29" customFormat="1" ht="12.75" customHeight="1">
      <c r="A79" s="28"/>
      <c r="B79" s="53">
        <v>45015</v>
      </c>
      <c r="C79" s="40" t="s">
        <v>141</v>
      </c>
      <c r="D79" s="40"/>
      <c r="E79" s="55" t="s">
        <v>82</v>
      </c>
      <c r="F79" s="42">
        <v>10</v>
      </c>
      <c r="G79" s="43"/>
      <c r="H79" s="43"/>
      <c r="I79" s="43" t="s">
        <v>175</v>
      </c>
      <c r="J79" s="44">
        <v>0.19</v>
      </c>
      <c r="K79" s="44">
        <v>0.19</v>
      </c>
      <c r="L79" s="17">
        <v>1183</v>
      </c>
      <c r="M79" s="56"/>
      <c r="N79" s="45">
        <v>0.94</v>
      </c>
      <c r="O79" s="45">
        <f t="shared" si="31"/>
        <v>9.3999999999999986</v>
      </c>
      <c r="P79" s="18">
        <f t="shared" si="32"/>
        <v>0.29647798742138376</v>
      </c>
      <c r="Q79" s="46">
        <v>1.59</v>
      </c>
      <c r="R79" s="47">
        <f t="shared" si="33"/>
        <v>15.9</v>
      </c>
      <c r="S79" s="47" t="str">
        <f t="shared" si="40"/>
        <v>1,79</v>
      </c>
      <c r="T79" s="47">
        <f t="shared" si="41"/>
        <v>17.489999999999998</v>
      </c>
      <c r="U79" s="47" t="str">
        <f t="shared" si="42"/>
        <v>1,99</v>
      </c>
      <c r="V79" s="47">
        <f t="shared" si="43"/>
        <v>19.489999999999998</v>
      </c>
      <c r="W79" s="48">
        <v>0.65</v>
      </c>
      <c r="X79" s="49">
        <v>6.5</v>
      </c>
      <c r="Y79" s="50">
        <f t="shared" si="34"/>
        <v>0.21868686868686874</v>
      </c>
      <c r="Z79" s="51">
        <v>0.99</v>
      </c>
      <c r="AA79" s="48">
        <f t="shared" si="35"/>
        <v>9.9</v>
      </c>
      <c r="AB79" s="48" t="str">
        <f t="shared" si="44"/>
        <v>1,09</v>
      </c>
      <c r="AC79" s="48">
        <f t="shared" si="45"/>
        <v>10.99</v>
      </c>
      <c r="AD79" s="48" t="str">
        <f t="shared" si="46"/>
        <v>1,29</v>
      </c>
      <c r="AE79" s="48">
        <f t="shared" si="47"/>
        <v>12.49</v>
      </c>
      <c r="AF79" s="51">
        <f t="shared" si="36"/>
        <v>0.28999999999999992</v>
      </c>
      <c r="AG79" s="51">
        <f t="shared" si="37"/>
        <v>2.8999999999999986</v>
      </c>
      <c r="AH79" s="52">
        <f t="shared" si="38"/>
        <v>0.60000000000000009</v>
      </c>
      <c r="AI79" s="51">
        <f t="shared" si="39"/>
        <v>6</v>
      </c>
      <c r="AJ79" s="41"/>
      <c r="AK79" s="41"/>
    </row>
    <row r="80" spans="1:37" s="29" customFormat="1" ht="12.75" customHeight="1">
      <c r="A80" s="28"/>
      <c r="B80" s="53">
        <v>11055</v>
      </c>
      <c r="C80" s="40" t="s">
        <v>142</v>
      </c>
      <c r="D80" s="40"/>
      <c r="E80" s="55" t="s">
        <v>83</v>
      </c>
      <c r="F80" s="42">
        <v>10</v>
      </c>
      <c r="G80" s="43"/>
      <c r="H80" s="43"/>
      <c r="I80" s="43" t="s">
        <v>175</v>
      </c>
      <c r="J80" s="44">
        <v>0.19</v>
      </c>
      <c r="K80" s="44">
        <v>0.19</v>
      </c>
      <c r="L80" s="17">
        <v>1183</v>
      </c>
      <c r="M80" s="56"/>
      <c r="N80" s="45">
        <v>0.67</v>
      </c>
      <c r="O80" s="45">
        <f t="shared" si="31"/>
        <v>6.7</v>
      </c>
      <c r="P80" s="18">
        <f t="shared" si="32"/>
        <v>0.26853211009174321</v>
      </c>
      <c r="Q80" s="46">
        <v>1.0900000000000001</v>
      </c>
      <c r="R80" s="47">
        <f t="shared" si="33"/>
        <v>10.9</v>
      </c>
      <c r="S80" s="47" t="str">
        <f t="shared" si="40"/>
        <v>1,29</v>
      </c>
      <c r="T80" s="47">
        <f t="shared" si="41"/>
        <v>11.99</v>
      </c>
      <c r="U80" s="47" t="str">
        <f t="shared" si="42"/>
        <v>1,49</v>
      </c>
      <c r="V80" s="47">
        <f t="shared" si="43"/>
        <v>13.49</v>
      </c>
      <c r="W80" s="48">
        <v>0.44</v>
      </c>
      <c r="X80" s="49">
        <v>4.4000000000000004</v>
      </c>
      <c r="Y80" s="50">
        <f t="shared" si="34"/>
        <v>0.24115942028985499</v>
      </c>
      <c r="Z80" s="51">
        <v>0.69</v>
      </c>
      <c r="AA80" s="48">
        <f t="shared" si="35"/>
        <v>6.8999999999999995</v>
      </c>
      <c r="AB80" s="48" t="str">
        <f t="shared" si="44"/>
        <v>0,79</v>
      </c>
      <c r="AC80" s="48" t="str">
        <f t="shared" si="45"/>
        <v>7,59</v>
      </c>
      <c r="AD80" s="48" t="str">
        <f t="shared" si="46"/>
        <v>0,89</v>
      </c>
      <c r="AE80" s="48" t="str">
        <f t="shared" si="47"/>
        <v>8,39</v>
      </c>
      <c r="AF80" s="51">
        <f t="shared" si="36"/>
        <v>0.23000000000000004</v>
      </c>
      <c r="AG80" s="51">
        <f t="shared" si="37"/>
        <v>2.2999999999999998</v>
      </c>
      <c r="AH80" s="52">
        <f t="shared" si="38"/>
        <v>0.40000000000000013</v>
      </c>
      <c r="AI80" s="51">
        <f t="shared" si="39"/>
        <v>4.0000000000000009</v>
      </c>
      <c r="AJ80" s="41"/>
      <c r="AK80" s="41"/>
    </row>
    <row r="81" spans="1:37" s="29" customFormat="1" ht="12.75" customHeight="1">
      <c r="A81" s="28"/>
      <c r="B81" s="53">
        <v>11056</v>
      </c>
      <c r="C81" s="40" t="s">
        <v>143</v>
      </c>
      <c r="D81" s="40"/>
      <c r="E81" s="55" t="s">
        <v>84</v>
      </c>
      <c r="F81" s="42">
        <v>20</v>
      </c>
      <c r="G81" s="43"/>
      <c r="H81" s="43"/>
      <c r="I81" s="43" t="s">
        <v>175</v>
      </c>
      <c r="J81" s="44">
        <v>0.19</v>
      </c>
      <c r="K81" s="44">
        <v>0.19</v>
      </c>
      <c r="L81" s="17">
        <v>1183</v>
      </c>
      <c r="M81" s="56"/>
      <c r="N81" s="45">
        <v>0.67</v>
      </c>
      <c r="O81" s="45">
        <f t="shared" si="31"/>
        <v>13.4</v>
      </c>
      <c r="P81" s="18">
        <f t="shared" si="32"/>
        <v>0.26853211009174321</v>
      </c>
      <c r="Q81" s="46">
        <v>1.0900000000000001</v>
      </c>
      <c r="R81" s="47">
        <f t="shared" si="33"/>
        <v>21.8</v>
      </c>
      <c r="S81" s="47" t="str">
        <f t="shared" si="40"/>
        <v>1,29</v>
      </c>
      <c r="T81" s="47">
        <f t="shared" si="41"/>
        <v>23.99</v>
      </c>
      <c r="U81" s="47" t="str">
        <f t="shared" si="42"/>
        <v>1,49</v>
      </c>
      <c r="V81" s="47">
        <f t="shared" si="43"/>
        <v>26.49</v>
      </c>
      <c r="W81" s="48">
        <v>0.44</v>
      </c>
      <c r="X81" s="49">
        <v>8.8000000000000007</v>
      </c>
      <c r="Y81" s="50">
        <f t="shared" si="34"/>
        <v>0.24115942028985499</v>
      </c>
      <c r="Z81" s="51">
        <v>0.69</v>
      </c>
      <c r="AA81" s="48">
        <f t="shared" si="35"/>
        <v>13.799999999999999</v>
      </c>
      <c r="AB81" s="48" t="str">
        <f t="shared" si="44"/>
        <v>0,79</v>
      </c>
      <c r="AC81" s="48">
        <f t="shared" si="45"/>
        <v>15.49</v>
      </c>
      <c r="AD81" s="48" t="str">
        <f t="shared" si="46"/>
        <v>0,89</v>
      </c>
      <c r="AE81" s="48">
        <f t="shared" si="47"/>
        <v>17.489999999999998</v>
      </c>
      <c r="AF81" s="51">
        <f t="shared" si="36"/>
        <v>0.23000000000000004</v>
      </c>
      <c r="AG81" s="51">
        <f t="shared" si="37"/>
        <v>4.5999999999999996</v>
      </c>
      <c r="AH81" s="52">
        <f t="shared" si="38"/>
        <v>0.40000000000000013</v>
      </c>
      <c r="AI81" s="51">
        <f t="shared" si="39"/>
        <v>8.0000000000000018</v>
      </c>
      <c r="AJ81" s="41"/>
      <c r="AK81" s="41"/>
    </row>
    <row r="82" spans="1:37" s="29" customFormat="1" ht="12.75" customHeight="1">
      <c r="A82" s="28"/>
      <c r="B82" s="53">
        <v>11037</v>
      </c>
      <c r="C82" s="40" t="s">
        <v>119</v>
      </c>
      <c r="D82" s="40"/>
      <c r="E82" s="55" t="s">
        <v>144</v>
      </c>
      <c r="F82" s="42">
        <v>1</v>
      </c>
      <c r="G82" s="43"/>
      <c r="H82" s="43"/>
      <c r="I82" s="43" t="s">
        <v>175</v>
      </c>
      <c r="J82" s="44">
        <v>0.19</v>
      </c>
      <c r="K82" s="44">
        <v>0.19</v>
      </c>
      <c r="L82" s="17">
        <v>1183</v>
      </c>
      <c r="M82" s="56"/>
      <c r="N82" s="45">
        <v>8.5</v>
      </c>
      <c r="O82" s="45">
        <f t="shared" si="31"/>
        <v>8.5</v>
      </c>
      <c r="P82" s="18">
        <f t="shared" si="32"/>
        <v>0.27698355968548971</v>
      </c>
      <c r="Q82" s="46">
        <v>13.99</v>
      </c>
      <c r="R82" s="47">
        <f t="shared" si="33"/>
        <v>13.99</v>
      </c>
      <c r="S82" s="47">
        <f t="shared" si="40"/>
        <v>15.49</v>
      </c>
      <c r="T82" s="47">
        <f t="shared" si="41"/>
        <v>15.49</v>
      </c>
      <c r="U82" s="47">
        <f t="shared" si="42"/>
        <v>17.489999999999998</v>
      </c>
      <c r="V82" s="47">
        <f t="shared" si="43"/>
        <v>17.489999999999998</v>
      </c>
      <c r="W82" s="48">
        <v>5.35</v>
      </c>
      <c r="X82" s="49">
        <v>5.35</v>
      </c>
      <c r="Y82" s="50">
        <f t="shared" si="34"/>
        <v>0.2031914893617022</v>
      </c>
      <c r="Z82" s="51">
        <v>7.99</v>
      </c>
      <c r="AA82" s="48">
        <f>Z82*F82</f>
        <v>7.99</v>
      </c>
      <c r="AB82" s="48" t="str">
        <f t="shared" si="44"/>
        <v>8,79</v>
      </c>
      <c r="AC82" s="48" t="str">
        <f t="shared" si="45"/>
        <v>8,79</v>
      </c>
      <c r="AD82" s="48" t="str">
        <f t="shared" si="46"/>
        <v>9,69</v>
      </c>
      <c r="AE82" s="48" t="str">
        <f t="shared" si="47"/>
        <v>9,69</v>
      </c>
      <c r="AF82" s="51">
        <f t="shared" si="36"/>
        <v>3.1500000000000004</v>
      </c>
      <c r="AG82" s="51">
        <f t="shared" si="37"/>
        <v>3.1500000000000004</v>
      </c>
      <c r="AH82" s="52">
        <f t="shared" si="38"/>
        <v>6</v>
      </c>
      <c r="AI82" s="51">
        <f t="shared" si="39"/>
        <v>6</v>
      </c>
      <c r="AJ82" s="41"/>
      <c r="AK82" s="41"/>
    </row>
    <row r="83" spans="1:37" s="29" customFormat="1" ht="12.75" customHeight="1">
      <c r="A83" s="28"/>
      <c r="B83" s="53">
        <v>10137</v>
      </c>
      <c r="C83" s="40" t="s">
        <v>148</v>
      </c>
      <c r="D83" s="40"/>
      <c r="E83" s="55" t="s">
        <v>145</v>
      </c>
      <c r="F83" s="42">
        <v>1</v>
      </c>
      <c r="G83" s="43"/>
      <c r="H83" s="43"/>
      <c r="I83" s="43" t="s">
        <v>175</v>
      </c>
      <c r="J83" s="44">
        <v>0.19</v>
      </c>
      <c r="K83" s="44">
        <v>0.19</v>
      </c>
      <c r="L83" s="17">
        <v>1183</v>
      </c>
      <c r="M83" s="56"/>
      <c r="N83" s="45">
        <v>8</v>
      </c>
      <c r="O83" s="45">
        <f t="shared" si="31"/>
        <v>8</v>
      </c>
      <c r="P83" s="18">
        <f t="shared" si="32"/>
        <v>0.26712856043110089</v>
      </c>
      <c r="Q83" s="46">
        <v>12.99</v>
      </c>
      <c r="R83" s="47">
        <f t="shared" si="33"/>
        <v>12.99</v>
      </c>
      <c r="S83" s="47">
        <f t="shared" si="40"/>
        <v>14.49</v>
      </c>
      <c r="T83" s="47">
        <f t="shared" si="41"/>
        <v>14.49</v>
      </c>
      <c r="U83" s="47">
        <f t="shared" si="42"/>
        <v>15.99</v>
      </c>
      <c r="V83" s="47">
        <f t="shared" si="43"/>
        <v>15.99</v>
      </c>
      <c r="W83" s="48">
        <v>5.35</v>
      </c>
      <c r="X83" s="49">
        <v>5.35</v>
      </c>
      <c r="Y83" s="50">
        <f t="shared" si="34"/>
        <v>0.2031914893617022</v>
      </c>
      <c r="Z83" s="51">
        <v>7.99</v>
      </c>
      <c r="AA83" s="48">
        <f t="shared" si="35"/>
        <v>7.99</v>
      </c>
      <c r="AB83" s="48" t="str">
        <f t="shared" si="44"/>
        <v>8,79</v>
      </c>
      <c r="AC83" s="48" t="str">
        <f t="shared" si="45"/>
        <v>8,79</v>
      </c>
      <c r="AD83" s="48" t="str">
        <f t="shared" si="46"/>
        <v>9,69</v>
      </c>
      <c r="AE83" s="48" t="str">
        <f t="shared" si="47"/>
        <v>9,69</v>
      </c>
      <c r="AF83" s="51">
        <f t="shared" si="36"/>
        <v>2.6500000000000004</v>
      </c>
      <c r="AG83" s="51">
        <f t="shared" si="37"/>
        <v>2.6500000000000004</v>
      </c>
      <c r="AH83" s="52">
        <f t="shared" si="38"/>
        <v>5</v>
      </c>
      <c r="AI83" s="51">
        <f t="shared" si="39"/>
        <v>5</v>
      </c>
      <c r="AJ83" s="41"/>
      <c r="AK83" s="41"/>
    </row>
    <row r="84" spans="1:37" s="29" customFormat="1" ht="12.75" customHeight="1">
      <c r="A84" s="28"/>
      <c r="B84" s="53">
        <v>11007</v>
      </c>
      <c r="C84" s="40" t="s">
        <v>149</v>
      </c>
      <c r="D84" s="40"/>
      <c r="E84" s="55" t="s">
        <v>146</v>
      </c>
      <c r="F84" s="42">
        <v>1</v>
      </c>
      <c r="G84" s="43"/>
      <c r="H84" s="43"/>
      <c r="I84" s="43" t="s">
        <v>175</v>
      </c>
      <c r="J84" s="44">
        <v>0.19</v>
      </c>
      <c r="K84" s="44">
        <v>0.19</v>
      </c>
      <c r="L84" s="17">
        <v>1183</v>
      </c>
      <c r="M84" s="56"/>
      <c r="N84" s="45">
        <v>8.5</v>
      </c>
      <c r="O84" s="45">
        <f t="shared" si="31"/>
        <v>8.5</v>
      </c>
      <c r="P84" s="18">
        <f t="shared" si="32"/>
        <v>0.27698355968548971</v>
      </c>
      <c r="Q84" s="46">
        <v>13.99</v>
      </c>
      <c r="R84" s="47">
        <f t="shared" si="33"/>
        <v>13.99</v>
      </c>
      <c r="S84" s="47">
        <f t="shared" si="40"/>
        <v>15.49</v>
      </c>
      <c r="T84" s="47">
        <f t="shared" si="41"/>
        <v>15.49</v>
      </c>
      <c r="U84" s="47">
        <f t="shared" si="42"/>
        <v>17.489999999999998</v>
      </c>
      <c r="V84" s="47">
        <f t="shared" si="43"/>
        <v>17.489999999999998</v>
      </c>
      <c r="W84" s="48">
        <v>5.35</v>
      </c>
      <c r="X84" s="49">
        <v>5.35</v>
      </c>
      <c r="Y84" s="50">
        <f t="shared" si="34"/>
        <v>0.2031914893617022</v>
      </c>
      <c r="Z84" s="51">
        <v>7.99</v>
      </c>
      <c r="AA84" s="48">
        <f t="shared" si="35"/>
        <v>7.99</v>
      </c>
      <c r="AB84" s="48" t="str">
        <f t="shared" si="44"/>
        <v>8,79</v>
      </c>
      <c r="AC84" s="48" t="str">
        <f t="shared" si="45"/>
        <v>8,79</v>
      </c>
      <c r="AD84" s="48" t="str">
        <f t="shared" si="46"/>
        <v>9,69</v>
      </c>
      <c r="AE84" s="48" t="str">
        <f t="shared" si="47"/>
        <v>9,69</v>
      </c>
      <c r="AF84" s="51">
        <f t="shared" si="36"/>
        <v>3.1500000000000004</v>
      </c>
      <c r="AG84" s="51">
        <f t="shared" si="37"/>
        <v>3.1500000000000004</v>
      </c>
      <c r="AH84" s="52">
        <f t="shared" si="38"/>
        <v>6</v>
      </c>
      <c r="AI84" s="51">
        <f t="shared" si="39"/>
        <v>6</v>
      </c>
      <c r="AJ84" s="41"/>
      <c r="AK84" s="41"/>
    </row>
    <row r="85" spans="1:37" s="29" customFormat="1" ht="12.75" customHeight="1">
      <c r="A85" s="28"/>
      <c r="B85" s="53">
        <v>11047</v>
      </c>
      <c r="C85" s="40" t="s">
        <v>119</v>
      </c>
      <c r="D85" s="40"/>
      <c r="E85" s="55" t="s">
        <v>147</v>
      </c>
      <c r="F85" s="42">
        <v>1</v>
      </c>
      <c r="G85" s="43"/>
      <c r="H85" s="43"/>
      <c r="I85" s="43" t="s">
        <v>175</v>
      </c>
      <c r="J85" s="44">
        <v>0.19</v>
      </c>
      <c r="K85" s="44">
        <v>0.19</v>
      </c>
      <c r="L85" s="17">
        <v>1183</v>
      </c>
      <c r="M85" s="56"/>
      <c r="N85" s="45">
        <v>8.5</v>
      </c>
      <c r="O85" s="45">
        <f t="shared" si="31"/>
        <v>8.5</v>
      </c>
      <c r="P85" s="18">
        <f t="shared" si="32"/>
        <v>0.27698355968548971</v>
      </c>
      <c r="Q85" s="46">
        <v>13.99</v>
      </c>
      <c r="R85" s="47">
        <f t="shared" si="33"/>
        <v>13.99</v>
      </c>
      <c r="S85" s="47">
        <f t="shared" si="40"/>
        <v>15.49</v>
      </c>
      <c r="T85" s="47">
        <f t="shared" si="41"/>
        <v>15.49</v>
      </c>
      <c r="U85" s="47">
        <f t="shared" si="42"/>
        <v>17.489999999999998</v>
      </c>
      <c r="V85" s="47">
        <f t="shared" si="43"/>
        <v>17.489999999999998</v>
      </c>
      <c r="W85" s="48">
        <v>5.35</v>
      </c>
      <c r="X85" s="49">
        <v>5.35</v>
      </c>
      <c r="Y85" s="50">
        <f>(AA85/(1+J85)-X85)/(AA85/(1+J85))</f>
        <v>0.2031914893617022</v>
      </c>
      <c r="Z85" s="51">
        <v>7.99</v>
      </c>
      <c r="AA85" s="48">
        <f t="shared" si="35"/>
        <v>7.99</v>
      </c>
      <c r="AB85" s="48" t="str">
        <f t="shared" si="44"/>
        <v>8,79</v>
      </c>
      <c r="AC85" s="48" t="str">
        <f t="shared" si="45"/>
        <v>8,79</v>
      </c>
      <c r="AD85" s="48" t="str">
        <f t="shared" si="46"/>
        <v>9,69</v>
      </c>
      <c r="AE85" s="48" t="str">
        <f t="shared" si="47"/>
        <v>9,69</v>
      </c>
      <c r="AF85" s="51">
        <f>N85-W85</f>
        <v>3.1500000000000004</v>
      </c>
      <c r="AG85" s="51">
        <f t="shared" si="37"/>
        <v>3.1500000000000004</v>
      </c>
      <c r="AH85" s="52">
        <f t="shared" si="38"/>
        <v>6</v>
      </c>
      <c r="AI85" s="51">
        <f t="shared" si="39"/>
        <v>6</v>
      </c>
      <c r="AJ85" s="41"/>
      <c r="AK85" s="41"/>
    </row>
    <row r="86" spans="1:37" ht="12.75" customHeight="1">
      <c r="A86" s="56"/>
      <c r="B86" s="56">
        <v>10470</v>
      </c>
      <c r="C86" s="3">
        <v>4036225104700</v>
      </c>
      <c r="E86" s="19" t="s">
        <v>229</v>
      </c>
      <c r="F86" s="42">
        <v>6</v>
      </c>
      <c r="G86" s="40">
        <v>64</v>
      </c>
      <c r="H86" s="66" t="s">
        <v>230</v>
      </c>
      <c r="I86" s="43" t="s">
        <v>175</v>
      </c>
      <c r="J86" s="44">
        <v>0.19</v>
      </c>
      <c r="K86" s="44">
        <v>0.19</v>
      </c>
      <c r="L86" s="17">
        <v>1183</v>
      </c>
      <c r="M86" s="56"/>
      <c r="N86" s="45">
        <v>1.72</v>
      </c>
      <c r="O86" s="45">
        <f>N86*F86</f>
        <v>10.32</v>
      </c>
      <c r="P86" s="18">
        <f t="shared" si="32"/>
        <v>0.23196998123827392</v>
      </c>
      <c r="Q86" s="34">
        <f>R86/F86</f>
        <v>2.665</v>
      </c>
      <c r="R86" s="34">
        <v>15.99</v>
      </c>
      <c r="S86" s="34" t="str">
        <f t="shared" ref="S86:V89" si="48">IF(ROUND(Q86+Q86*0.1,2)&lt;10,IF(ROUND(Q86+Q86*0.1,2)=1,1.09,IF(ROUND(Q86+Q86*0.1,2)=2,2.09,IF(ROUND(Q86+Q86*0.1,2)=3,3.09,IF(ROUND(Q86+Q86*0.1,2)=4,4.09,IF(ROUND(Q86+Q86*0.1,2)=5,5.09,IF(ROUND(Q86+Q86*0.1,2)=6,6.09,IF(ROUND(Q86+Q86*0.1,2)=7,7.09,IF(ROUND(Q86+Q86*0.1,2)=8,8.09,IF(ROUND(Q86+Q86*0.1,2)=9,9.09,REPLACE(ROUND(Q86+Q86*0.1,2),4,1,9)))))))))),IF(AND(ROUND(Q86+Q86*0.1,2)&gt;=10,ROUND(Q86+Q86*0.1,2)&lt;=99.99),IF(ROUND(Q86+Q86*0.1,2)-LEFT(ROUND(Q86+Q86*0.1,2),2)&lt;=0.49,LEFT(ROUND(Q86+Q86*0.1,2),2)+0.49,IF(ROUND(Q86+Q86*0.1,2)-LEFT(ROUND(Q86+Q86*0.1,2),2)&gt;0.49,LEFT(ROUND(Q86+Q86*0.1,2),2)+0.99)),IF(AND(ROUND(Q86+Q86*0.1,2)&gt;=100,ROUND(Q86+Q86*0.1,2)&lt;=999.99),REPLACE(ROUND(Q86+Q86*0.1,2),3,4,9),IF(AND(ROUND(Q86+Q86*0.1,2)&gt;=1000),REPLACE(ROUND(Q86+Q86*0.1,2),3,5,99)))))</f>
        <v>2,99</v>
      </c>
      <c r="T86" s="34">
        <f t="shared" si="48"/>
        <v>17.989999999999998</v>
      </c>
      <c r="U86" s="34" t="str">
        <f t="shared" si="48"/>
        <v>3,29</v>
      </c>
      <c r="V86" s="34">
        <f t="shared" si="48"/>
        <v>19.989999999999998</v>
      </c>
      <c r="W86" s="48">
        <v>1.25</v>
      </c>
      <c r="X86" s="49">
        <f>W86*F86</f>
        <v>7.5</v>
      </c>
      <c r="Y86" s="50">
        <f t="shared" ref="Y86:Y89" si="49">(AA86/(1+J86)-X86)/(AA86/(1+J86))</f>
        <v>0.25562969140950803</v>
      </c>
      <c r="Z86" s="51">
        <f>AA86/F86</f>
        <v>1.9983333333333333</v>
      </c>
      <c r="AA86" s="35">
        <v>11.99</v>
      </c>
      <c r="AB86" s="35" t="str">
        <f t="shared" ref="AB86:AE89" si="50">IF(ROUND(Z86+Z86*0.1,2)&lt;10,IF(ROUND(Z86+Z86*0.1,2)=1,1.09,IF(ROUND(Z86+Z86*0.1,2)=2,2.09,IF(ROUND(Z86+Z86*0.1,2)=3,3.09,IF(ROUND(Z86+Z86*0.1,2)=4,4.09,IF(ROUND(Z86+Z86*0.1,2)=5,5.09,IF(ROUND(Z86+Z86*0.1,2)=6,6.09,IF(ROUND(Z86+Z86*0.1,2)=7,7.09,IF(ROUND(Z86+Z86*0.1,2)=8,8.09,IF(ROUND(Z86+Z86*0.1,2)=9,9.09,REPLACE(ROUND(Z86+Z86*0.1,2),4,1,9)))))))))),IF(AND(ROUND(Z86+Z86*0.1,2)&gt;=10,ROUND(Z86+Z86*0.1,2)&lt;=99.99),IF(ROUND(Z86+Z86*0.1,2)-LEFT(ROUND(Z86+Z86*0.1,2),2)&lt;=0.49,LEFT(ROUND(Z86+Z86*0.1,2),2)+0.49,IF(ROUND(Z86+Z86*0.1,2)-LEFT(ROUND(Z86+Z86*0.1,2),2)&gt;0.49,LEFT(ROUND(Z86+Z86*0.1,2),2)+0.99)),IF(AND(ROUND(Z86+Z86*0.1,2)&gt;=100,ROUND(Z86+Z86*0.1,2)&lt;=999.99),REPLACE(ROUND(Z86+Z86*0.1,2),3,4,9),IF(AND(ROUND(Z86+Z86*0.1,2)&gt;=1000),REPLACE(ROUND(Z86+Z86*0.1,2),3,5,99)))))</f>
        <v>2,29</v>
      </c>
      <c r="AC86" s="35">
        <f t="shared" si="50"/>
        <v>13.49</v>
      </c>
      <c r="AD86" s="35" t="str">
        <f t="shared" si="50"/>
        <v>2,59</v>
      </c>
      <c r="AE86" s="35">
        <f t="shared" si="50"/>
        <v>14.99</v>
      </c>
      <c r="AF86" s="51">
        <f>N86-W87</f>
        <v>0.47</v>
      </c>
      <c r="AG86" s="51">
        <f>O86-X86</f>
        <v>2.8200000000000003</v>
      </c>
      <c r="AH86" s="52">
        <f>Q86-Z86</f>
        <v>0.66666666666666674</v>
      </c>
      <c r="AI86" s="51">
        <f>R86-AA86</f>
        <v>4</v>
      </c>
      <c r="AJ86" s="29"/>
      <c r="AK86" s="29"/>
    </row>
    <row r="87" spans="1:37" ht="12.75" customHeight="1">
      <c r="A87" s="56"/>
      <c r="B87" s="56">
        <v>10480</v>
      </c>
      <c r="C87" s="3">
        <v>4036225104809</v>
      </c>
      <c r="E87" s="19" t="s">
        <v>231</v>
      </c>
      <c r="F87" s="42">
        <v>6</v>
      </c>
      <c r="G87" s="40">
        <v>64</v>
      </c>
      <c r="H87" s="66" t="s">
        <v>230</v>
      </c>
      <c r="I87" s="43" t="s">
        <v>175</v>
      </c>
      <c r="J87" s="44">
        <v>0.19</v>
      </c>
      <c r="K87" s="44">
        <v>0.19</v>
      </c>
      <c r="L87" s="17">
        <v>1183</v>
      </c>
      <c r="M87" s="56"/>
      <c r="N87" s="45">
        <v>1.72</v>
      </c>
      <c r="O87" s="45">
        <f>N87*F87</f>
        <v>10.32</v>
      </c>
      <c r="P87" s="18">
        <f t="shared" si="32"/>
        <v>0.23196998123827392</v>
      </c>
      <c r="Q87" s="34">
        <f t="shared" ref="Q87:Q89" si="51">R87/F87</f>
        <v>2.665</v>
      </c>
      <c r="R87" s="34">
        <v>15.99</v>
      </c>
      <c r="S87" s="34" t="str">
        <f t="shared" si="48"/>
        <v>2,99</v>
      </c>
      <c r="T87" s="34">
        <f t="shared" si="48"/>
        <v>17.989999999999998</v>
      </c>
      <c r="U87" s="34" t="str">
        <f t="shared" si="48"/>
        <v>3,29</v>
      </c>
      <c r="V87" s="34">
        <f t="shared" si="48"/>
        <v>19.989999999999998</v>
      </c>
      <c r="W87" s="48">
        <v>1.25</v>
      </c>
      <c r="X87" s="49">
        <f t="shared" ref="X87:X89" si="52">W87*F87</f>
        <v>7.5</v>
      </c>
      <c r="Y87" s="50">
        <f t="shared" si="49"/>
        <v>0.25562969140950803</v>
      </c>
      <c r="Z87" s="51">
        <f t="shared" ref="Z87:Z89" si="53">AA87/F87</f>
        <v>1.9983333333333333</v>
      </c>
      <c r="AA87" s="35">
        <v>11.99</v>
      </c>
      <c r="AB87" s="35" t="str">
        <f t="shared" si="50"/>
        <v>2,29</v>
      </c>
      <c r="AC87" s="35">
        <f t="shared" si="50"/>
        <v>13.49</v>
      </c>
      <c r="AD87" s="35" t="str">
        <f t="shared" si="50"/>
        <v>2,59</v>
      </c>
      <c r="AE87" s="35">
        <f t="shared" si="50"/>
        <v>14.99</v>
      </c>
      <c r="AF87" s="51">
        <f t="shared" ref="AF87:AF89" si="54">N87-W88</f>
        <v>0.17999999999999994</v>
      </c>
      <c r="AG87" s="51">
        <f t="shared" si="37"/>
        <v>2.8200000000000003</v>
      </c>
      <c r="AH87" s="52">
        <f t="shared" ref="AH87:AH89" si="55">Q87-Z87</f>
        <v>0.66666666666666674</v>
      </c>
      <c r="AI87" s="51">
        <f t="shared" ref="AI87:AI89" si="56">R87-AA87</f>
        <v>4</v>
      </c>
      <c r="AJ87" s="29"/>
      <c r="AK87" s="29"/>
    </row>
    <row r="88" spans="1:37" ht="12.75" customHeight="1">
      <c r="A88" s="56"/>
      <c r="B88" s="56">
        <v>10490</v>
      </c>
      <c r="C88" s="3">
        <v>4036225104908</v>
      </c>
      <c r="E88" s="19" t="s">
        <v>232</v>
      </c>
      <c r="F88" s="42">
        <v>6</v>
      </c>
      <c r="G88" s="40">
        <v>64</v>
      </c>
      <c r="H88" s="66" t="s">
        <v>230</v>
      </c>
      <c r="I88" s="43" t="s">
        <v>175</v>
      </c>
      <c r="J88" s="44">
        <v>0.19</v>
      </c>
      <c r="K88" s="44">
        <v>0.19</v>
      </c>
      <c r="L88" s="17">
        <v>1276</v>
      </c>
      <c r="M88" s="56"/>
      <c r="N88" s="45">
        <v>1.92</v>
      </c>
      <c r="O88" s="45">
        <f>N88*F88</f>
        <v>11.52</v>
      </c>
      <c r="P88" s="18">
        <f t="shared" si="32"/>
        <v>0.23797665369649806</v>
      </c>
      <c r="Q88" s="34">
        <f t="shared" si="51"/>
        <v>2.9983333333333331</v>
      </c>
      <c r="R88" s="34">
        <v>17.989999999999998</v>
      </c>
      <c r="S88" s="34" t="str">
        <f t="shared" si="48"/>
        <v>3,39</v>
      </c>
      <c r="T88" s="34">
        <f t="shared" si="48"/>
        <v>19.989999999999998</v>
      </c>
      <c r="U88" s="34" t="str">
        <f t="shared" si="48"/>
        <v>3,79</v>
      </c>
      <c r="V88" s="34">
        <f t="shared" si="48"/>
        <v>21.99</v>
      </c>
      <c r="W88" s="48">
        <v>1.54</v>
      </c>
      <c r="X88" s="49">
        <f t="shared" si="52"/>
        <v>9.24</v>
      </c>
      <c r="Y88" s="50">
        <f t="shared" si="49"/>
        <v>0.21403859899928523</v>
      </c>
      <c r="Z88" s="51">
        <f t="shared" si="53"/>
        <v>2.3316666666666666</v>
      </c>
      <c r="AA88" s="35">
        <v>13.99</v>
      </c>
      <c r="AB88" s="35" t="str">
        <f t="shared" si="50"/>
        <v>2,59</v>
      </c>
      <c r="AC88" s="35">
        <f t="shared" si="50"/>
        <v>15.49</v>
      </c>
      <c r="AD88" s="35" t="str">
        <f t="shared" si="50"/>
        <v>2,89</v>
      </c>
      <c r="AE88" s="35">
        <f t="shared" si="50"/>
        <v>17.489999999999998</v>
      </c>
      <c r="AF88" s="51">
        <f t="shared" si="54"/>
        <v>0.66999999999999993</v>
      </c>
      <c r="AG88" s="51">
        <f t="shared" si="37"/>
        <v>2.2799999999999994</v>
      </c>
      <c r="AH88" s="52">
        <f t="shared" si="55"/>
        <v>0.66666666666666652</v>
      </c>
      <c r="AI88" s="51">
        <f t="shared" si="56"/>
        <v>3.9999999999999982</v>
      </c>
      <c r="AJ88" s="29"/>
      <c r="AK88" s="29"/>
    </row>
    <row r="89" spans="1:37" ht="12.75" customHeight="1">
      <c r="A89" s="56"/>
      <c r="B89" s="56">
        <v>10450</v>
      </c>
      <c r="C89" s="3">
        <v>4036225104502</v>
      </c>
      <c r="E89" s="19" t="s">
        <v>233</v>
      </c>
      <c r="F89" s="42">
        <v>6</v>
      </c>
      <c r="G89" s="40">
        <v>64</v>
      </c>
      <c r="H89" s="66" t="s">
        <v>230</v>
      </c>
      <c r="I89" s="43" t="s">
        <v>175</v>
      </c>
      <c r="J89" s="44">
        <v>0.19</v>
      </c>
      <c r="K89" s="44">
        <v>0.19</v>
      </c>
      <c r="L89" s="17">
        <v>1183</v>
      </c>
      <c r="M89" s="56"/>
      <c r="N89" s="45">
        <v>1.72</v>
      </c>
      <c r="O89" s="45">
        <f>N89*F89</f>
        <v>10.32</v>
      </c>
      <c r="P89" s="18">
        <f t="shared" si="32"/>
        <v>0.23196998123827392</v>
      </c>
      <c r="Q89" s="34">
        <f t="shared" si="51"/>
        <v>2.665</v>
      </c>
      <c r="R89" s="34">
        <v>15.99</v>
      </c>
      <c r="S89" s="34" t="str">
        <f t="shared" si="48"/>
        <v>2,99</v>
      </c>
      <c r="T89" s="34">
        <f t="shared" si="48"/>
        <v>17.989999999999998</v>
      </c>
      <c r="U89" s="34" t="str">
        <f t="shared" si="48"/>
        <v>3,29</v>
      </c>
      <c r="V89" s="34">
        <f t="shared" si="48"/>
        <v>19.989999999999998</v>
      </c>
      <c r="W89" s="48">
        <v>1.25</v>
      </c>
      <c r="X89" s="49">
        <f t="shared" si="52"/>
        <v>7.5</v>
      </c>
      <c r="Y89" s="50">
        <f t="shared" si="49"/>
        <v>0.25562969140950803</v>
      </c>
      <c r="Z89" s="51">
        <f t="shared" si="53"/>
        <v>1.9983333333333333</v>
      </c>
      <c r="AA89" s="35">
        <v>11.99</v>
      </c>
      <c r="AB89" s="35" t="str">
        <f t="shared" si="50"/>
        <v>2,29</v>
      </c>
      <c r="AC89" s="35">
        <f t="shared" si="50"/>
        <v>13.49</v>
      </c>
      <c r="AD89" s="35" t="str">
        <f t="shared" si="50"/>
        <v>2,59</v>
      </c>
      <c r="AE89" s="35">
        <f t="shared" si="50"/>
        <v>14.99</v>
      </c>
      <c r="AF89" s="51">
        <f t="shared" si="54"/>
        <v>1.72</v>
      </c>
      <c r="AG89" s="51">
        <f t="shared" si="37"/>
        <v>2.8200000000000003</v>
      </c>
      <c r="AH89" s="52">
        <f t="shared" si="55"/>
        <v>0.66666666666666674</v>
      </c>
      <c r="AI89" s="51">
        <f t="shared" si="56"/>
        <v>4</v>
      </c>
      <c r="AJ89" s="29"/>
      <c r="AK89" s="29"/>
    </row>
    <row r="90" spans="1:37" ht="12.75" customHeight="1">
      <c r="Y90" s="50"/>
    </row>
  </sheetData>
  <mergeCells count="10">
    <mergeCell ref="C1:D1"/>
    <mergeCell ref="AJ1:AK1"/>
    <mergeCell ref="N1:O1"/>
    <mergeCell ref="AF1:AG1"/>
    <mergeCell ref="Q1:R1"/>
    <mergeCell ref="S1:T1"/>
    <mergeCell ref="U1:V1"/>
    <mergeCell ref="W1:X1"/>
    <mergeCell ref="Z1:AA1"/>
    <mergeCell ref="AH1:AI1"/>
  </mergeCells>
  <phoneticPr fontId="8" type="noConversion"/>
  <printOptions gridLines="1"/>
  <pageMargins left="0.31496062992125984" right="0.31496062992125984" top="0.59055118110236227" bottom="0.39370078740157483" header="0.51181102362204722" footer="0"/>
  <pageSetup paperSize="9" scale="48" fitToHeight="26" orientation="landscape" cellComments="asDisplayed" horizontalDpi="1200" verticalDpi="1200" r:id="rId1"/>
  <headerFooter alignWithMargins="0">
    <oddFooter>&amp;L&amp;"Arial,Fett"Raiffeisen Vertraulich&amp;C&amp;D&amp;RSeite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Listungsblatt</vt:lpstr>
      <vt:lpstr>Listungsblatt!Druckbereich</vt:lpstr>
    </vt:vector>
  </TitlesOfParts>
  <Company>Raiffeisen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Weingartner</dc:creator>
  <cp:lastModifiedBy>König, Stefanie -HGD-</cp:lastModifiedBy>
  <cp:lastPrinted>2018-06-19T06:29:14Z</cp:lastPrinted>
  <dcterms:created xsi:type="dcterms:W3CDTF">1999-05-25T08:25:34Z</dcterms:created>
  <dcterms:modified xsi:type="dcterms:W3CDTF">2026-02-27T09:28:07Z</dcterms:modified>
</cp:coreProperties>
</file>